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8800" yWindow="0" windowWidth="38400" windowHeight="21140" tabRatio="500"/>
  </bookViews>
  <sheets>
    <sheet name="Calcul_TDT" sheetId="3" r:id="rId1"/>
    <sheet name="Plan_1erTrim" sheetId="1" r:id="rId2"/>
    <sheet name="Plan_2eTrim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3" i="3" l="1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D43" i="3"/>
  <c r="H43" i="3"/>
  <c r="I43" i="3"/>
  <c r="D42" i="3"/>
  <c r="H42" i="3"/>
  <c r="I42" i="3"/>
  <c r="D41" i="3"/>
  <c r="H41" i="3"/>
  <c r="I41" i="3"/>
  <c r="D40" i="3"/>
  <c r="H40" i="3"/>
  <c r="I40" i="3"/>
  <c r="D39" i="3"/>
  <c r="H39" i="3"/>
  <c r="I39" i="3"/>
  <c r="D38" i="3"/>
  <c r="H38" i="3"/>
  <c r="I38" i="3"/>
  <c r="D37" i="3"/>
  <c r="H37" i="3"/>
  <c r="I37" i="3"/>
  <c r="D36" i="3"/>
  <c r="H36" i="3"/>
  <c r="I36" i="3"/>
  <c r="D35" i="3"/>
  <c r="H35" i="3"/>
  <c r="I35" i="3"/>
  <c r="D34" i="3"/>
  <c r="H34" i="3"/>
  <c r="I34" i="3"/>
  <c r="D33" i="3"/>
  <c r="H33" i="3"/>
  <c r="I33" i="3"/>
  <c r="D32" i="3"/>
  <c r="H32" i="3"/>
  <c r="I32" i="3"/>
  <c r="D31" i="3"/>
  <c r="H31" i="3"/>
  <c r="I31" i="3"/>
  <c r="D30" i="3"/>
  <c r="H30" i="3"/>
  <c r="I30" i="3"/>
  <c r="D29" i="3"/>
  <c r="H29" i="3"/>
  <c r="I29" i="3"/>
  <c r="D21" i="3"/>
  <c r="H21" i="3"/>
  <c r="D20" i="3"/>
  <c r="H20" i="3"/>
  <c r="D19" i="3"/>
  <c r="H19" i="3"/>
  <c r="D18" i="3"/>
  <c r="H18" i="3"/>
  <c r="D17" i="3"/>
  <c r="H17" i="3"/>
  <c r="D16" i="3"/>
  <c r="H16" i="3"/>
  <c r="D15" i="3"/>
  <c r="H15" i="3"/>
  <c r="D14" i="3"/>
  <c r="H14" i="3"/>
  <c r="D13" i="3"/>
  <c r="H13" i="3"/>
  <c r="D12" i="3"/>
  <c r="H12" i="3"/>
  <c r="D11" i="3"/>
  <c r="H11" i="3"/>
  <c r="D10" i="3"/>
  <c r="H10" i="3"/>
  <c r="D9" i="3"/>
  <c r="H9" i="3"/>
  <c r="D8" i="3"/>
  <c r="H8" i="3"/>
  <c r="D7" i="3"/>
  <c r="H7" i="3"/>
  <c r="I7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I21" i="3"/>
  <c r="E21" i="3"/>
  <c r="I20" i="3"/>
  <c r="E20" i="3"/>
  <c r="I19" i="3"/>
  <c r="E19" i="3"/>
  <c r="I18" i="3"/>
  <c r="E18" i="3"/>
  <c r="I17" i="3"/>
  <c r="E17" i="3"/>
  <c r="I16" i="3"/>
  <c r="E16" i="3"/>
  <c r="I15" i="3"/>
  <c r="E15" i="3"/>
  <c r="I14" i="3"/>
  <c r="E14" i="3"/>
  <c r="I13" i="3"/>
  <c r="E13" i="3"/>
  <c r="I12" i="3"/>
  <c r="E12" i="3"/>
  <c r="I11" i="3"/>
  <c r="E11" i="3"/>
  <c r="I10" i="3"/>
  <c r="E10" i="3"/>
  <c r="I9" i="3"/>
  <c r="E9" i="3"/>
  <c r="I8" i="3"/>
  <c r="E8" i="3"/>
  <c r="E7" i="3"/>
</calcChain>
</file>

<file path=xl/sharedStrings.xml><?xml version="1.0" encoding="utf-8"?>
<sst xmlns="http://schemas.openxmlformats.org/spreadsheetml/2006/main" count="270" uniqueCount="48">
  <si>
    <t>Dates</t>
  </si>
  <si>
    <t>Poste_1</t>
  </si>
  <si>
    <t>Poste_2</t>
  </si>
  <si>
    <t>Poste3</t>
  </si>
  <si>
    <t>Poste_4</t>
  </si>
  <si>
    <t>Poste_5</t>
  </si>
  <si>
    <t>Poste_6</t>
  </si>
  <si>
    <t>Poste_7</t>
  </si>
  <si>
    <t>Poste_8</t>
  </si>
  <si>
    <t>Poste_9</t>
  </si>
  <si>
    <t>Poste_10</t>
  </si>
  <si>
    <t>Jour</t>
  </si>
  <si>
    <t>Mardi</t>
  </si>
  <si>
    <t>Mercredi</t>
  </si>
  <si>
    <t>Jeudi</t>
  </si>
  <si>
    <t>Vendredi</t>
  </si>
  <si>
    <t>Samedi</t>
  </si>
  <si>
    <t>Dimanche</t>
  </si>
  <si>
    <t>Lundi</t>
  </si>
  <si>
    <t>Date</t>
  </si>
  <si>
    <t>Nb jours postés</t>
  </si>
  <si>
    <t>Nb 1/2 journées/sem</t>
  </si>
  <si>
    <t>Nb heures totales</t>
  </si>
  <si>
    <t>Moy sur 3 mois</t>
  </si>
  <si>
    <t>LCOR</t>
  </si>
  <si>
    <t>NOMS</t>
  </si>
  <si>
    <t>Ex: LCOR</t>
  </si>
  <si>
    <t>Tableau Temps de travail pour les 3 premiers mois (novembre, décembre, janvier)</t>
  </si>
  <si>
    <t>Tableau Temps de travail pour les 3 derniers mois (février, mars, avril)</t>
  </si>
  <si>
    <t>Nb d'heures journée "normale" =</t>
  </si>
  <si>
    <t>Nb d'heures astreinte =</t>
  </si>
  <si>
    <t>Heures d'astreinte</t>
  </si>
  <si>
    <t>Congés</t>
  </si>
  <si>
    <t>AFRO</t>
  </si>
  <si>
    <t>Heures en garde</t>
  </si>
  <si>
    <t>Heures en astreinte</t>
  </si>
  <si>
    <t>Nb garde</t>
  </si>
  <si>
    <t>Nb d'astreintes</t>
  </si>
  <si>
    <t>Nb gardes</t>
  </si>
  <si>
    <t>Heures de garde</t>
  </si>
  <si>
    <t>Garde1_sem</t>
  </si>
  <si>
    <t>Garde2_sem</t>
  </si>
  <si>
    <t>Garde3_sem</t>
  </si>
  <si>
    <t>Garde3_WE</t>
  </si>
  <si>
    <t>Garde1_WE</t>
  </si>
  <si>
    <t>Garde2_WE</t>
  </si>
  <si>
    <t>Astreintes1</t>
  </si>
  <si>
    <t>Astreintes2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</si>
</sst>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sz val="14"/>
      <name val="Arial"/>
    </font>
    <font>
      <b/>
      <sz val="14"/>
      <name val="Arial"/>
      <family val="2"/>
    </font>
    <font>
      <b/>
      <sz val="22"/>
      <color theme="1"/>
      <name val="Calibri"/>
      <scheme val="minor"/>
    </font>
    <font>
      <b/>
      <sz val="14"/>
      <color theme="0"/>
      <name val="Calibri"/>
      <scheme val="minor"/>
    </font>
    <font>
      <sz val="14"/>
      <color theme="1"/>
      <name val="Arial"/>
    </font>
    <font>
      <sz val="8"/>
      <name val="Calibri"/>
      <family val="2"/>
      <scheme val="minor"/>
    </font>
    <font>
      <b/>
      <sz val="16"/>
      <color rgb="FF000000"/>
      <name val="Calibri"/>
      <scheme val="minor"/>
    </font>
    <font>
      <sz val="12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C5D9F1"/>
        <bgColor rgb="FF000000"/>
      </patternFill>
    </fill>
    <fill>
      <patternFill patternType="solid">
        <fgColor rgb="FF00000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14" fontId="1" fillId="5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0" fillId="7" borderId="1" xfId="0" applyFill="1" applyBorder="1"/>
    <xf numFmtId="0" fontId="5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/>
    <xf numFmtId="0" fontId="4" fillId="4" borderId="1" xfId="0" applyFont="1" applyFill="1" applyBorder="1"/>
    <xf numFmtId="0" fontId="6" fillId="9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3" fillId="10" borderId="3" xfId="0" applyFont="1" applyFill="1" applyBorder="1"/>
    <xf numFmtId="0" fontId="13" fillId="11" borderId="3" xfId="0" applyFont="1" applyFill="1" applyBorder="1"/>
  </cellXfs>
  <cellStyles count="6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Normal" xfId="0" builtinId="0"/>
  </cellStyles>
  <dxfs count="30"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"/>
      <alignment horizontal="center" textRotation="0" wrapText="0" indent="0" justifyLastLine="0" shrinkToFit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"/>
      <alignment horizontal="center" textRotation="0" wrapText="0" indent="0" justifyLastLine="0" shrinkToFit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C6:L21" totalsRowShown="0" headerRowDxfId="29" dataDxfId="27" headerRowBorderDxfId="28" tableBorderDxfId="26" totalsRowBorderDxfId="25">
  <tableColumns count="10">
    <tableColumn id="1" name="NOMS" dataDxfId="24"/>
    <tableColumn id="2" name="Nb jours postés" dataDxfId="23"/>
    <tableColumn id="3" name="Nb 1/2 journées/sem" dataDxfId="22">
      <calculatedColumnFormula>D7*2/12</calculatedColumnFormula>
    </tableColumn>
    <tableColumn id="4" name="Heures en garde" dataDxfId="21"/>
    <tableColumn id="7" name="Heures en astreinte" dataDxfId="20">
      <calculatedColumnFormula>(COUNTIF(Plan_1erTrim!S1:S92,Table1[[#This Row],[NOMS]]))*C5</calculatedColumnFormula>
    </tableColumn>
    <tableColumn id="5" name="Nb heures totales" dataDxfId="19">
      <calculatedColumnFormula>#REF!</calculatedColumnFormula>
    </tableColumn>
    <tableColumn id="6" name="Moy sur 3 mois" dataDxfId="18">
      <calculatedColumnFormula>H7/12</calculatedColumnFormula>
    </tableColumn>
    <tableColumn id="8" name="Congés" dataDxfId="3">
      <calculatedColumnFormula>COUNTIF(Plan_1erTrim!U:X,Table1[[#This Row],[NOMS]])</calculatedColumnFormula>
    </tableColumn>
    <tableColumn id="9" name="Nb gardes" dataDxfId="5">
      <calculatedColumnFormula>COUNTIF(Plan_1erTrim!M:R,Table1[[#This Row],[NOMS]])</calculatedColumnFormula>
    </tableColumn>
    <tableColumn id="10" name="Nb d'astreintes" dataDxfId="4">
      <calculatedColumnFormula>COUNTIF(Plan_1erTrim!S:T,Table1[[#This Row],[NOMS]])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C28:L43" totalsRowShown="0" headerRowDxfId="17" dataDxfId="15" headerRowBorderDxfId="16" tableBorderDxfId="14" totalsRowBorderDxfId="13">
  <autoFilter ref="C28:L43"/>
  <tableColumns count="10">
    <tableColumn id="1" name="NOMS" dataDxfId="12"/>
    <tableColumn id="2" name="Nb jours postés" dataDxfId="11"/>
    <tableColumn id="3" name="Nb 1/2 journées/sem" dataDxfId="10">
      <calculatedColumnFormula>D29*2/12</calculatedColumnFormula>
    </tableColumn>
    <tableColumn id="4" name="Heures de garde" dataDxfId="9"/>
    <tableColumn id="7" name="Heures d'astreinte" dataDxfId="8">
      <calculatedColumnFormula>(COUNTIF(Plan_2eTrim!O2:O93,Table13[[#This Row],[NOMS]]))*C1</calculatedColumnFormula>
    </tableColumn>
    <tableColumn id="5" name="Nb heures totales" dataDxfId="7">
      <calculatedColumnFormula>(D29*C1)+F29</calculatedColumnFormula>
    </tableColumn>
    <tableColumn id="6" name="Moy sur 3 mois" dataDxfId="6">
      <calculatedColumnFormula>H29/12</calculatedColumnFormula>
    </tableColumn>
    <tableColumn id="8" name="Congés" dataDxfId="2">
      <calculatedColumnFormula>COUNTIF(Plan_2eTrim!U:X,Table13[[#This Row],[NOMS]])</calculatedColumnFormula>
    </tableColumn>
    <tableColumn id="9" name="Nb garde" dataDxfId="1">
      <calculatedColumnFormula>COUNTIF(Plan_2eTrim!M:R,Table13[[#This Row],[NOMS]])</calculatedColumnFormula>
    </tableColumn>
    <tableColumn id="10" name="Nb d'astreintes" dataDxfId="0">
      <calculatedColumnFormula>COUNTIF(Plan_2eTrim!S:T,Table13[[#This Row],[NOMS]])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L43" sqref="L43"/>
    </sheetView>
  </sheetViews>
  <sheetFormatPr baseColWidth="10" defaultRowHeight="15" x14ac:dyDescent="0"/>
  <cols>
    <col min="1" max="1" width="11.33203125" customWidth="1"/>
    <col min="2" max="2" width="27.5" customWidth="1"/>
    <col min="3" max="3" width="16.83203125" customWidth="1"/>
    <col min="4" max="7" width="26" customWidth="1"/>
    <col min="8" max="8" width="25.83203125" customWidth="1"/>
    <col min="9" max="10" width="26" customWidth="1"/>
    <col min="11" max="11" width="16.6640625" bestFit="1" customWidth="1"/>
    <col min="12" max="12" width="22" bestFit="1" customWidth="1"/>
  </cols>
  <sheetData>
    <row r="1" spans="1:12" ht="28">
      <c r="A1" s="41" t="s">
        <v>27</v>
      </c>
      <c r="B1" s="41"/>
      <c r="C1" s="41"/>
      <c r="D1" s="41"/>
      <c r="E1" s="41"/>
      <c r="F1" s="41"/>
      <c r="G1" s="41"/>
      <c r="H1" s="41"/>
      <c r="I1" s="41"/>
    </row>
    <row r="2" spans="1:12" ht="28">
      <c r="A2" s="11"/>
    </row>
    <row r="3" spans="1:12">
      <c r="A3" t="s">
        <v>26</v>
      </c>
    </row>
    <row r="4" spans="1:12" ht="18">
      <c r="A4" s="39" t="s">
        <v>29</v>
      </c>
      <c r="B4" s="39"/>
      <c r="C4" s="37">
        <v>9</v>
      </c>
    </row>
    <row r="5" spans="1:12" ht="18">
      <c r="A5" s="40" t="s">
        <v>30</v>
      </c>
      <c r="B5" s="40"/>
      <c r="C5" s="30">
        <v>6</v>
      </c>
    </row>
    <row r="6" spans="1:12" ht="17">
      <c r="C6" s="12" t="s">
        <v>25</v>
      </c>
      <c r="D6" s="13" t="s">
        <v>20</v>
      </c>
      <c r="E6" s="13" t="s">
        <v>21</v>
      </c>
      <c r="F6" s="13" t="s">
        <v>34</v>
      </c>
      <c r="G6" s="13" t="s">
        <v>35</v>
      </c>
      <c r="H6" s="13" t="s">
        <v>22</v>
      </c>
      <c r="I6" s="14" t="s">
        <v>23</v>
      </c>
      <c r="J6" s="35" t="s">
        <v>32</v>
      </c>
      <c r="K6" s="35" t="s">
        <v>38</v>
      </c>
      <c r="L6" s="35" t="s">
        <v>37</v>
      </c>
    </row>
    <row r="7" spans="1:12" ht="17">
      <c r="C7" s="15" t="s">
        <v>24</v>
      </c>
      <c r="D7" s="16">
        <f>COUNTIF(Plan_1erTrim!C2:L93,Table1[[#This Row],[NOMS]])</f>
        <v>4</v>
      </c>
      <c r="E7" s="17">
        <f>D7*2/12</f>
        <v>0.66666666666666663</v>
      </c>
      <c r="F7" s="16">
        <f>(COUNTIF(Plan_1erTrim!M:O,Table1[[#This Row],[NOMS]]))*14+(COUNTIF(Plan_1erTrim!P:R,Table1[[#This Row],[NOMS]]))*24</f>
        <v>0</v>
      </c>
      <c r="G7" s="16">
        <f>(COUNTIF(Plan_1erTrim!S:T,Table1[[#This Row],[NOMS]]))*C5</f>
        <v>0</v>
      </c>
      <c r="H7" s="16">
        <f>(Table1[[#This Row],[Nb jours postés]]*C4)+Table1[[#This Row],[Heures en garde]]+Table1[[#This Row],[Heures en astreinte]]</f>
        <v>36</v>
      </c>
      <c r="I7" s="18">
        <f>H7/12</f>
        <v>3</v>
      </c>
      <c r="J7" s="34">
        <f>COUNTIF(Plan_1erTrim!U:X,Table1[[#This Row],[NOMS]])</f>
        <v>4</v>
      </c>
      <c r="K7" s="34">
        <f>COUNTIF(Plan_1erTrim!M:R,Table1[[#This Row],[NOMS]])</f>
        <v>0</v>
      </c>
      <c r="L7" s="34">
        <f>COUNTIF(Plan_1erTrim!S:T,Table1[[#This Row],[NOMS]])</f>
        <v>0</v>
      </c>
    </row>
    <row r="8" spans="1:12" ht="17">
      <c r="C8" s="19" t="s">
        <v>33</v>
      </c>
      <c r="D8" s="16">
        <f>COUNTIF(Plan_1erTrim!C2:L93,Table1[[#This Row],[NOMS]])</f>
        <v>0</v>
      </c>
      <c r="E8" s="17">
        <f t="shared" ref="E8:E21" si="0">D8*2/12</f>
        <v>0</v>
      </c>
      <c r="F8" s="16">
        <f>(COUNTIF(Plan_1erTrim!M:O,Table1[[#This Row],[NOMS]]))*14+(COUNTIF(Plan_1erTrim!P:R,Table1[[#This Row],[NOMS]]))*24</f>
        <v>0</v>
      </c>
      <c r="G8" s="16">
        <f>(COUNTIF(Plan_1erTrim!S:T,Table1[[#This Row],[NOMS]]))*C5</f>
        <v>0</v>
      </c>
      <c r="H8" s="16">
        <f>(Table1[[#This Row],[Nb jours postés]]*C4)+Table1[[#This Row],[Heures en garde]]+Table1[[#This Row],[Heures en astreinte]]</f>
        <v>0</v>
      </c>
      <c r="I8" s="18">
        <f t="shared" ref="I8:I21" si="1">H8/12</f>
        <v>0</v>
      </c>
      <c r="J8" s="34">
        <f>COUNTIF(Plan_1erTrim!U:X,Table1[[#This Row],[NOMS]])</f>
        <v>0</v>
      </c>
      <c r="K8" s="34">
        <f>COUNTIF(Plan_1erTrim!M:R,Table1[[#This Row],[NOMS]])</f>
        <v>0</v>
      </c>
      <c r="L8" s="34">
        <f>COUNTIF(Plan_1erTrim!S:T,Table1[[#This Row],[NOMS]])</f>
        <v>0</v>
      </c>
    </row>
    <row r="9" spans="1:12" ht="17">
      <c r="C9" s="19"/>
      <c r="D9" s="16">
        <f>COUNTIF(Plan_1erTrim!C2:L93,Table1[[#This Row],[NOMS]])</f>
        <v>0</v>
      </c>
      <c r="E9" s="17">
        <f t="shared" si="0"/>
        <v>0</v>
      </c>
      <c r="F9" s="16">
        <f>(COUNTIF(Plan_1erTrim!M:O,Table1[[#This Row],[NOMS]]))*14+(COUNTIF(Plan_1erTrim!P:R,Table1[[#This Row],[NOMS]]))*24</f>
        <v>0</v>
      </c>
      <c r="G9" s="16">
        <f>(COUNTIF(Plan_1erTrim!S:T,Table1[[#This Row],[NOMS]]))*C5</f>
        <v>0</v>
      </c>
      <c r="H9" s="16">
        <f>(Table1[[#This Row],[Nb jours postés]]*C4)+Table1[[#This Row],[Heures en garde]]+Table1[[#This Row],[Heures en astreinte]]</f>
        <v>0</v>
      </c>
      <c r="I9" s="18">
        <f t="shared" si="1"/>
        <v>0</v>
      </c>
      <c r="J9" s="34">
        <f>COUNTIF(Plan_1erTrim!U:X,Table1[[#This Row],[NOMS]])</f>
        <v>0</v>
      </c>
      <c r="K9" s="34">
        <f>COUNTIF(Plan_1erTrim!M:R,Table1[[#This Row],[NOMS]])</f>
        <v>0</v>
      </c>
      <c r="L9" s="34">
        <f>COUNTIF(Plan_1erTrim!S:T,Table1[[#This Row],[NOMS]])</f>
        <v>0</v>
      </c>
    </row>
    <row r="10" spans="1:12" ht="17">
      <c r="C10" s="15"/>
      <c r="D10" s="16">
        <f>COUNTIF(Plan_1erTrim!C2:L93,Table1[[#This Row],[NOMS]])</f>
        <v>0</v>
      </c>
      <c r="E10" s="17">
        <f t="shared" si="0"/>
        <v>0</v>
      </c>
      <c r="F10" s="16">
        <f>(COUNTIF(Plan_1erTrim!M:O,Table1[[#This Row],[NOMS]]))*14+(COUNTIF(Plan_1erTrim!P:R,Table1[[#This Row],[NOMS]]))*24</f>
        <v>0</v>
      </c>
      <c r="G10" s="16">
        <f>(COUNTIF(Plan_1erTrim!S:T,Table1[[#This Row],[NOMS]]))*C5</f>
        <v>0</v>
      </c>
      <c r="H10" s="16">
        <f>(Table1[[#This Row],[Nb jours postés]]*C4)+Table1[[#This Row],[Heures en garde]]+Table1[[#This Row],[Heures en astreinte]]</f>
        <v>0</v>
      </c>
      <c r="I10" s="18">
        <f t="shared" si="1"/>
        <v>0</v>
      </c>
      <c r="J10" s="34">
        <f>COUNTIF(Plan_1erTrim!U:X,Table1[[#This Row],[NOMS]])</f>
        <v>0</v>
      </c>
      <c r="K10" s="34">
        <f>COUNTIF(Plan_1erTrim!M:R,Table1[[#This Row],[NOMS]])</f>
        <v>0</v>
      </c>
      <c r="L10" s="34">
        <f>COUNTIF(Plan_1erTrim!S:T,Table1[[#This Row],[NOMS]])</f>
        <v>0</v>
      </c>
    </row>
    <row r="11" spans="1:12" ht="17">
      <c r="B11" s="36"/>
      <c r="C11" s="15"/>
      <c r="D11" s="16">
        <f>COUNTIF(Plan_1erTrim!C2:L93,Table1[[#This Row],[NOMS]])</f>
        <v>0</v>
      </c>
      <c r="E11" s="17">
        <f t="shared" si="0"/>
        <v>0</v>
      </c>
      <c r="F11" s="16">
        <f>(COUNTIF(Plan_1erTrim!M:O,Table1[[#This Row],[NOMS]]))*14+(COUNTIF(Plan_1erTrim!P:R,Table1[[#This Row],[NOMS]]))*24</f>
        <v>0</v>
      </c>
      <c r="G11" s="16">
        <f>(COUNTIF(Plan_1erTrim!S:T,Table1[[#This Row],[NOMS]]))*C5</f>
        <v>0</v>
      </c>
      <c r="H11" s="16">
        <f>(Table1[[#This Row],[Nb jours postés]]*C4)+Table1[[#This Row],[Heures en garde]]+Table1[[#This Row],[Heures en astreinte]]</f>
        <v>0</v>
      </c>
      <c r="I11" s="18">
        <f t="shared" si="1"/>
        <v>0</v>
      </c>
      <c r="J11" s="34">
        <f>COUNTIF(Plan_1erTrim!U:X,Table1[[#This Row],[NOMS]])</f>
        <v>0</v>
      </c>
      <c r="K11" s="34">
        <f>COUNTIF(Plan_1erTrim!M:R,Table1[[#This Row],[NOMS]])</f>
        <v>0</v>
      </c>
      <c r="L11" s="34">
        <f>COUNTIF(Plan_1erTrim!S:T,Table1[[#This Row],[NOMS]])</f>
        <v>0</v>
      </c>
    </row>
    <row r="12" spans="1:12" ht="17">
      <c r="C12" s="15"/>
      <c r="D12" s="16">
        <f>COUNTIF(Plan_1erTrim!C2:L93,Table1[[#This Row],[NOMS]])</f>
        <v>0</v>
      </c>
      <c r="E12" s="17">
        <f t="shared" si="0"/>
        <v>0</v>
      </c>
      <c r="F12" s="16">
        <f>(COUNTIF(Plan_1erTrim!M:O,Table1[[#This Row],[NOMS]]))*14+(COUNTIF(Plan_1erTrim!P:R,Table1[[#This Row],[NOMS]]))*24</f>
        <v>0</v>
      </c>
      <c r="G12" s="16">
        <f>(COUNTIF(Plan_1erTrim!S:T,Table1[[#This Row],[NOMS]]))*C5</f>
        <v>0</v>
      </c>
      <c r="H12" s="16">
        <f>(Table1[[#This Row],[Nb jours postés]]*C4)+Table1[[#This Row],[Heures en garde]]+Table1[[#This Row],[Heures en astreinte]]</f>
        <v>0</v>
      </c>
      <c r="I12" s="18">
        <f t="shared" si="1"/>
        <v>0</v>
      </c>
      <c r="J12" s="34">
        <f>COUNTIF(Plan_1erTrim!U:X,Table1[[#This Row],[NOMS]])</f>
        <v>0</v>
      </c>
      <c r="K12" s="34">
        <f>COUNTIF(Plan_1erTrim!M:R,Table1[[#This Row],[NOMS]])</f>
        <v>0</v>
      </c>
      <c r="L12" s="34">
        <f>COUNTIF(Plan_1erTrim!S:T,Table1[[#This Row],[NOMS]])</f>
        <v>0</v>
      </c>
    </row>
    <row r="13" spans="1:12" ht="17">
      <c r="C13" s="15"/>
      <c r="D13" s="16">
        <f>COUNTIF(Plan_1erTrim!C2:L93,Table1[[#This Row],[NOMS]])</f>
        <v>0</v>
      </c>
      <c r="E13" s="17">
        <f t="shared" si="0"/>
        <v>0</v>
      </c>
      <c r="F13" s="16">
        <f>(COUNTIF(Plan_1erTrim!M:O,Table1[[#This Row],[NOMS]]))*14+(COUNTIF(Plan_1erTrim!P:R,Table1[[#This Row],[NOMS]]))*24</f>
        <v>0</v>
      </c>
      <c r="G13" s="16">
        <f>(COUNTIF(Plan_1erTrim!S:T,Table1[[#This Row],[NOMS]]))*C5</f>
        <v>0</v>
      </c>
      <c r="H13" s="16">
        <f>(Table1[[#This Row],[Nb jours postés]]*C4)+Table1[[#This Row],[Heures en garde]]+Table1[[#This Row],[Heures en astreinte]]</f>
        <v>0</v>
      </c>
      <c r="I13" s="18">
        <f t="shared" si="1"/>
        <v>0</v>
      </c>
      <c r="J13" s="34">
        <f>COUNTIF(Plan_1erTrim!U:X,Table1[[#This Row],[NOMS]])</f>
        <v>0</v>
      </c>
      <c r="K13" s="34">
        <f>COUNTIF(Plan_1erTrim!M:R,Table1[[#This Row],[NOMS]])</f>
        <v>0</v>
      </c>
      <c r="L13" s="34">
        <f>COUNTIF(Plan_1erTrim!S:T,Table1[[#This Row],[NOMS]])</f>
        <v>0</v>
      </c>
    </row>
    <row r="14" spans="1:12" ht="17">
      <c r="C14" s="15"/>
      <c r="D14" s="16">
        <f>COUNTIF(Plan_1erTrim!C2:L93,Table1[[#This Row],[NOMS]])</f>
        <v>0</v>
      </c>
      <c r="E14" s="17">
        <f t="shared" si="0"/>
        <v>0</v>
      </c>
      <c r="F14" s="16">
        <f>(COUNTIF(Plan_1erTrim!M:O,Table1[[#This Row],[NOMS]]))*14+(COUNTIF(Plan_1erTrim!P:R,Table1[[#This Row],[NOMS]]))*24</f>
        <v>0</v>
      </c>
      <c r="G14" s="16">
        <f>(COUNTIF(Plan_1erTrim!S:T,Table1[[#This Row],[NOMS]]))*C5</f>
        <v>0</v>
      </c>
      <c r="H14" s="16">
        <f>(Table1[[#This Row],[Nb jours postés]]*C4)+Table1[[#This Row],[Heures en garde]]+Table1[[#This Row],[Heures en astreinte]]</f>
        <v>0</v>
      </c>
      <c r="I14" s="18">
        <f t="shared" si="1"/>
        <v>0</v>
      </c>
      <c r="J14" s="34">
        <f>COUNTIF(Plan_1erTrim!U:X,Table1[[#This Row],[NOMS]])</f>
        <v>0</v>
      </c>
      <c r="K14" s="34">
        <f>COUNTIF(Plan_1erTrim!M:R,Table1[[#This Row],[NOMS]])</f>
        <v>0</v>
      </c>
      <c r="L14" s="34">
        <f>COUNTIF(Plan_1erTrim!S:T,Table1[[#This Row],[NOMS]])</f>
        <v>0</v>
      </c>
    </row>
    <row r="15" spans="1:12" ht="17">
      <c r="C15" s="15"/>
      <c r="D15" s="16">
        <f>COUNTIF(Plan_1erTrim!C2:L93,Table1[[#This Row],[NOMS]])</f>
        <v>0</v>
      </c>
      <c r="E15" s="17">
        <f t="shared" si="0"/>
        <v>0</v>
      </c>
      <c r="F15" s="16">
        <f>(COUNTIF(Plan_1erTrim!M:O,Table1[[#This Row],[NOMS]]))*14+(COUNTIF(Plan_1erTrim!P:R,Table1[[#This Row],[NOMS]]))*24</f>
        <v>0</v>
      </c>
      <c r="G15" s="16">
        <f>(COUNTIF(Plan_1erTrim!S:T,Table1[[#This Row],[NOMS]]))*C5</f>
        <v>0</v>
      </c>
      <c r="H15" s="16">
        <f>(Table1[[#This Row],[Nb jours postés]]*C4)+Table1[[#This Row],[Heures en garde]]+Table1[[#This Row],[Heures en astreinte]]</f>
        <v>0</v>
      </c>
      <c r="I15" s="18">
        <f t="shared" si="1"/>
        <v>0</v>
      </c>
      <c r="J15" s="34">
        <f>COUNTIF(Plan_1erTrim!U:X,Table1[[#This Row],[NOMS]])</f>
        <v>0</v>
      </c>
      <c r="K15" s="34">
        <f>COUNTIF(Plan_1erTrim!M:R,Table1[[#This Row],[NOMS]])</f>
        <v>0</v>
      </c>
      <c r="L15" s="34">
        <f>COUNTIF(Plan_1erTrim!S:T,Table1[[#This Row],[NOMS]])</f>
        <v>0</v>
      </c>
    </row>
    <row r="16" spans="1:12" ht="17">
      <c r="C16" s="15"/>
      <c r="D16" s="16">
        <f>COUNTIF(Plan_1erTrim!C2:L93,Table1[[#This Row],[NOMS]])</f>
        <v>0</v>
      </c>
      <c r="E16" s="17">
        <f t="shared" si="0"/>
        <v>0</v>
      </c>
      <c r="F16" s="16">
        <f>(COUNTIF(Plan_1erTrim!M:O,Table1[[#This Row],[NOMS]]))*14+(COUNTIF(Plan_1erTrim!P:R,Table1[[#This Row],[NOMS]]))*24</f>
        <v>0</v>
      </c>
      <c r="G16" s="16">
        <f>(COUNTIF(Plan_1erTrim!S:T,Table1[[#This Row],[NOMS]]))*C5</f>
        <v>0</v>
      </c>
      <c r="H16" s="16">
        <f>(Table1[[#This Row],[Nb jours postés]]*C4)+Table1[[#This Row],[Heures en garde]]+Table1[[#This Row],[Heures en astreinte]]</f>
        <v>0</v>
      </c>
      <c r="I16" s="18">
        <f t="shared" si="1"/>
        <v>0</v>
      </c>
      <c r="J16" s="34">
        <f>COUNTIF(Plan_1erTrim!U:X,Table1[[#This Row],[NOMS]])</f>
        <v>0</v>
      </c>
      <c r="K16" s="34">
        <f>COUNTIF(Plan_1erTrim!M:R,Table1[[#This Row],[NOMS]])</f>
        <v>0</v>
      </c>
      <c r="L16" s="34">
        <f>COUNTIF(Plan_1erTrim!S:T,Table1[[#This Row],[NOMS]])</f>
        <v>0</v>
      </c>
    </row>
    <row r="17" spans="1:12" ht="17">
      <c r="C17" s="15"/>
      <c r="D17" s="16">
        <f>COUNTIF(Plan_1erTrim!C2:L93,Table1[[#This Row],[NOMS]])</f>
        <v>0</v>
      </c>
      <c r="E17" s="17">
        <f t="shared" si="0"/>
        <v>0</v>
      </c>
      <c r="F17" s="16">
        <f>(COUNTIF(Plan_1erTrim!M:O,Table1[[#This Row],[NOMS]]))*14+(COUNTIF(Plan_1erTrim!P:R,Table1[[#This Row],[NOMS]]))*24</f>
        <v>0</v>
      </c>
      <c r="G17" s="16">
        <f>(COUNTIF(Plan_1erTrim!S:T,Table1[[#This Row],[NOMS]]))*C5</f>
        <v>0</v>
      </c>
      <c r="H17" s="16">
        <f>(Table1[[#This Row],[Nb jours postés]]*C4)+Table1[[#This Row],[Heures en garde]]+Table1[[#This Row],[Heures en astreinte]]</f>
        <v>0</v>
      </c>
      <c r="I17" s="18">
        <f t="shared" si="1"/>
        <v>0</v>
      </c>
      <c r="J17" s="34">
        <f>COUNTIF(Plan_1erTrim!U:X,Table1[[#This Row],[NOMS]])</f>
        <v>0</v>
      </c>
      <c r="K17" s="34">
        <f>COUNTIF(Plan_1erTrim!M:R,Table1[[#This Row],[NOMS]])</f>
        <v>0</v>
      </c>
      <c r="L17" s="34">
        <f>COUNTIF(Plan_1erTrim!S:T,Table1[[#This Row],[NOMS]])</f>
        <v>0</v>
      </c>
    </row>
    <row r="18" spans="1:12" ht="17">
      <c r="C18" s="15"/>
      <c r="D18" s="16">
        <f>COUNTIF(Plan_1erTrim!C2:L93,Table1[[#This Row],[NOMS]])</f>
        <v>0</v>
      </c>
      <c r="E18" s="17">
        <f t="shared" si="0"/>
        <v>0</v>
      </c>
      <c r="F18" s="16">
        <f>(COUNTIF(Plan_1erTrim!M:O,Table1[[#This Row],[NOMS]]))*14+(COUNTIF(Plan_1erTrim!P:R,Table1[[#This Row],[NOMS]]))*24</f>
        <v>0</v>
      </c>
      <c r="G18" s="16">
        <f>(COUNTIF(Plan_1erTrim!S:T,Table1[[#This Row],[NOMS]]))*C5</f>
        <v>0</v>
      </c>
      <c r="H18" s="16">
        <f>(Table1[[#This Row],[Nb jours postés]]*C4)+Table1[[#This Row],[Heures en garde]]+Table1[[#This Row],[Heures en astreinte]]</f>
        <v>0</v>
      </c>
      <c r="I18" s="18">
        <f t="shared" si="1"/>
        <v>0</v>
      </c>
      <c r="J18" s="34">
        <f>COUNTIF(Plan_1erTrim!U:X,Table1[[#This Row],[NOMS]])</f>
        <v>0</v>
      </c>
      <c r="K18" s="34">
        <f>COUNTIF(Plan_1erTrim!M:R,Table1[[#This Row],[NOMS]])</f>
        <v>0</v>
      </c>
      <c r="L18" s="34">
        <f>COUNTIF(Plan_1erTrim!S:T,Table1[[#This Row],[NOMS]])</f>
        <v>0</v>
      </c>
    </row>
    <row r="19" spans="1:12" ht="17">
      <c r="C19" s="15"/>
      <c r="D19" s="16">
        <f>COUNTIF(Plan_1erTrim!C2:L93,Table1[[#This Row],[NOMS]])</f>
        <v>0</v>
      </c>
      <c r="E19" s="17">
        <f t="shared" si="0"/>
        <v>0</v>
      </c>
      <c r="F19" s="16">
        <f>(COUNTIF(Plan_1erTrim!M:O,Table1[[#This Row],[NOMS]]))*14+(COUNTIF(Plan_1erTrim!P:R,Table1[[#This Row],[NOMS]]))*24</f>
        <v>0</v>
      </c>
      <c r="G19" s="16">
        <f>(COUNTIF(Plan_1erTrim!S:T,Table1[[#This Row],[NOMS]]))*C5</f>
        <v>0</v>
      </c>
      <c r="H19" s="16">
        <f>(Table1[[#This Row],[Nb jours postés]]*C4)+Table1[[#This Row],[Heures en garde]]+Table1[[#This Row],[Heures en astreinte]]</f>
        <v>0</v>
      </c>
      <c r="I19" s="18">
        <f t="shared" si="1"/>
        <v>0</v>
      </c>
      <c r="J19" s="34">
        <f>COUNTIF(Plan_1erTrim!U:X,Table1[[#This Row],[NOMS]])</f>
        <v>0</v>
      </c>
      <c r="K19" s="34">
        <f>COUNTIF(Plan_1erTrim!M:R,Table1[[#This Row],[NOMS]])</f>
        <v>0</v>
      </c>
      <c r="L19" s="34">
        <f>COUNTIF(Plan_1erTrim!S:T,Table1[[#This Row],[NOMS]])</f>
        <v>0</v>
      </c>
    </row>
    <row r="20" spans="1:12" ht="17">
      <c r="C20" s="15"/>
      <c r="D20" s="16">
        <f>COUNTIF(Plan_1erTrim!C2:L93,Table1[[#This Row],[NOMS]])</f>
        <v>0</v>
      </c>
      <c r="E20" s="17">
        <f>D20*2/12</f>
        <v>0</v>
      </c>
      <c r="F20" s="16">
        <f>(COUNTIF(Plan_1erTrim!M:O,Table1[[#This Row],[NOMS]]))*14+(COUNTIF(Plan_1erTrim!P:R,Table1[[#This Row],[NOMS]]))*24</f>
        <v>0</v>
      </c>
      <c r="G20" s="16">
        <f>(COUNTIF(Plan_1erTrim!S:T,Table1[[#This Row],[NOMS]]))*C5</f>
        <v>0</v>
      </c>
      <c r="H20" s="16">
        <f>(Table1[[#This Row],[Nb jours postés]]*C4)+Table1[[#This Row],[Heures en garde]]+Table1[[#This Row],[Heures en astreinte]]</f>
        <v>0</v>
      </c>
      <c r="I20" s="18">
        <f>H20/12</f>
        <v>0</v>
      </c>
      <c r="J20" s="34">
        <f>COUNTIF(Plan_1erTrim!U:X,Table1[[#This Row],[NOMS]])</f>
        <v>0</v>
      </c>
      <c r="K20" s="34">
        <f>COUNTIF(Plan_1erTrim!M:R,Table1[[#This Row],[NOMS]])</f>
        <v>0</v>
      </c>
      <c r="L20" s="34">
        <f>COUNTIF(Plan_1erTrim!S:T,Table1[[#This Row],[NOMS]])</f>
        <v>0</v>
      </c>
    </row>
    <row r="21" spans="1:12" ht="17">
      <c r="C21" s="20"/>
      <c r="D21" s="21">
        <f>COUNTIF(Plan_1erTrim!C2:L93,Table1[[#This Row],[NOMS]])</f>
        <v>0</v>
      </c>
      <c r="E21" s="22">
        <f t="shared" si="0"/>
        <v>0</v>
      </c>
      <c r="F21" s="16">
        <f>(COUNTIF(Plan_1erTrim!M:O,Table1[[#This Row],[NOMS]]))*14+(COUNTIF(Plan_1erTrim!P:R,Table1[[#This Row],[NOMS]]))*24</f>
        <v>0</v>
      </c>
      <c r="G21" s="21">
        <f>(COUNTIF(Plan_1erTrim!S:T,Table1[[#This Row],[NOMS]]))*C5</f>
        <v>0</v>
      </c>
      <c r="H21" s="16">
        <f>(Table1[[#This Row],[Nb jours postés]]*C4)+Table1[[#This Row],[Heures en garde]]+Table1[[#This Row],[Heures en astreinte]]</f>
        <v>0</v>
      </c>
      <c r="I21" s="23">
        <f t="shared" si="1"/>
        <v>0</v>
      </c>
      <c r="J21" s="34">
        <f>COUNTIF(Plan_1erTrim!U:X,Table1[[#This Row],[NOMS]])</f>
        <v>0</v>
      </c>
      <c r="K21" s="34">
        <f>COUNTIF(Plan_1erTrim!M:R,Table1[[#This Row],[NOMS]])</f>
        <v>0</v>
      </c>
      <c r="L21" s="34">
        <f>COUNTIF(Plan_1erTrim!S:T,Table1[[#This Row],[NOMS]])</f>
        <v>0</v>
      </c>
    </row>
    <row r="24" spans="1:12" ht="28">
      <c r="A24" s="41" t="s">
        <v>28</v>
      </c>
      <c r="B24" s="41"/>
      <c r="C24" s="41"/>
      <c r="D24" s="41"/>
      <c r="E24" s="41"/>
      <c r="F24" s="41"/>
      <c r="G24" s="41"/>
      <c r="H24" s="41"/>
      <c r="I24" s="41"/>
    </row>
    <row r="25" spans="1:12" ht="28">
      <c r="A25" s="11"/>
    </row>
    <row r="28" spans="1:12" ht="17">
      <c r="C28" s="12" t="s">
        <v>25</v>
      </c>
      <c r="D28" s="13" t="s">
        <v>20</v>
      </c>
      <c r="E28" s="13" t="s">
        <v>21</v>
      </c>
      <c r="F28" s="13" t="s">
        <v>39</v>
      </c>
      <c r="G28" s="13" t="s">
        <v>31</v>
      </c>
      <c r="H28" s="13" t="s">
        <v>22</v>
      </c>
      <c r="I28" s="14" t="s">
        <v>23</v>
      </c>
      <c r="J28" s="35" t="s">
        <v>32</v>
      </c>
      <c r="K28" s="35" t="s">
        <v>36</v>
      </c>
      <c r="L28" s="35" t="s">
        <v>37</v>
      </c>
    </row>
    <row r="29" spans="1:12" ht="17">
      <c r="C29" s="15" t="s">
        <v>24</v>
      </c>
      <c r="D29" s="16">
        <f>COUNTIF(Plan_2eTrim!C2:L90,Table13[[#This Row],[NOMS]])</f>
        <v>1</v>
      </c>
      <c r="E29" s="17">
        <f>D29*2/12</f>
        <v>0.16666666666666666</v>
      </c>
      <c r="F29" s="16">
        <f>(COUNTIF(Plan_2eTrim!M:O,Table13[[#This Row],[NOMS]]))*14+(COUNTIF(Plan_2eTrim!P:R,Table13[[#This Row],[NOMS]]))*24</f>
        <v>0</v>
      </c>
      <c r="G29" s="16">
        <f>(COUNTIF(Plan_2eTrim!S:T,Table13[[#This Row],[NOMS]]))*C5</f>
        <v>0</v>
      </c>
      <c r="H29" s="16">
        <f>(Table13[[#This Row],[Nb jours postés]]*C4)+Table13[[#This Row],[Heures de garde]]+Table13[[#This Row],[Heures d''astreinte]]</f>
        <v>9</v>
      </c>
      <c r="I29" s="18">
        <f>Table13[[#This Row],[Nb heures totales]]/12</f>
        <v>0.75</v>
      </c>
      <c r="J29" s="34">
        <f>COUNTIF(Plan_2eTrim!U:X,Table13[[#This Row],[NOMS]])</f>
        <v>4</v>
      </c>
      <c r="K29" s="34">
        <f>COUNTIF(Plan_2eTrim!M:R,Table13[[#This Row],[NOMS]])</f>
        <v>0</v>
      </c>
      <c r="L29" s="34">
        <f>COUNTIF(Plan_2eTrim!S:T,Table13[[#This Row],[NOMS]])</f>
        <v>0</v>
      </c>
    </row>
    <row r="30" spans="1:12" ht="17">
      <c r="C30" s="19"/>
      <c r="D30" s="16">
        <f>COUNTIF(Plan_2eTrim!C2:L90,Table13[[#This Row],[NOMS]])</f>
        <v>0</v>
      </c>
      <c r="E30" s="17">
        <f t="shared" ref="E30:E41" si="2">D30*2/12</f>
        <v>0</v>
      </c>
      <c r="F30" s="16">
        <f>(COUNTIF(Plan_2eTrim!M:O,Table13[[#This Row],[NOMS]]))*14+(COUNTIF(Plan_2eTrim!P:R,Table13[[#This Row],[NOMS]]))*24</f>
        <v>0</v>
      </c>
      <c r="G30" s="16">
        <f>(COUNTIF(Plan_2eTrim!S:T,Table13[[#This Row],[NOMS]]))*C5</f>
        <v>0</v>
      </c>
      <c r="H30" s="16">
        <f>(Table13[[#This Row],[Nb jours postés]]*C4)+Table13[[#This Row],[Heures de garde]]+Table13[[#This Row],[Heures d''astreinte]]</f>
        <v>0</v>
      </c>
      <c r="I30" s="18">
        <f>Table13[[#This Row],[Nb heures totales]]/12</f>
        <v>0</v>
      </c>
      <c r="J30" s="34">
        <f>COUNTIF(Plan_2eTrim!U:X,Table13[[#This Row],[NOMS]])</f>
        <v>0</v>
      </c>
      <c r="K30" s="34">
        <f>COUNTIF(Plan_2eTrim!M:R,Table13[[#This Row],[NOMS]])</f>
        <v>0</v>
      </c>
      <c r="L30" s="34">
        <f>COUNTIF(Plan_2eTrim!S:T,Table13[[#This Row],[NOMS]])</f>
        <v>0</v>
      </c>
    </row>
    <row r="31" spans="1:12" ht="17">
      <c r="C31" s="19"/>
      <c r="D31" s="16">
        <f>COUNTIF(Plan_2eTrim!C2:L90,Table13[[#This Row],[NOMS]])</f>
        <v>0</v>
      </c>
      <c r="E31" s="17">
        <f t="shared" si="2"/>
        <v>0</v>
      </c>
      <c r="F31" s="16">
        <f>(COUNTIF(Plan_2eTrim!M:O,Table13[[#This Row],[NOMS]]))*14+(COUNTIF(Plan_2eTrim!P:R,Table13[[#This Row],[NOMS]]))*24</f>
        <v>0</v>
      </c>
      <c r="G31" s="16">
        <f>(COUNTIF(Plan_2eTrim!S:T,Table13[[#This Row],[NOMS]]))*C5</f>
        <v>0</v>
      </c>
      <c r="H31" s="16">
        <f>(Table13[[#This Row],[Nb jours postés]]*C4)+Table13[[#This Row],[Heures de garde]]+Table13[[#This Row],[Heures d''astreinte]]</f>
        <v>0</v>
      </c>
      <c r="I31" s="18">
        <f>Table13[[#This Row],[Nb heures totales]]/12</f>
        <v>0</v>
      </c>
      <c r="J31" s="34">
        <f>COUNTIF(Plan_2eTrim!U:X,Table13[[#This Row],[NOMS]])</f>
        <v>0</v>
      </c>
      <c r="K31" s="34">
        <f>COUNTIF(Plan_2eTrim!M:R,Table13[[#This Row],[NOMS]])</f>
        <v>0</v>
      </c>
      <c r="L31" s="34">
        <f>COUNTIF(Plan_2eTrim!S:T,Table13[[#This Row],[NOMS]])</f>
        <v>0</v>
      </c>
    </row>
    <row r="32" spans="1:12" ht="17">
      <c r="C32" s="15"/>
      <c r="D32" s="16">
        <f>COUNTIF(Plan_2eTrim!C2:L90,Table13[[#This Row],[NOMS]])</f>
        <v>0</v>
      </c>
      <c r="E32" s="17">
        <f t="shared" si="2"/>
        <v>0</v>
      </c>
      <c r="F32" s="16">
        <f>(COUNTIF(Plan_2eTrim!M:O,Table13[[#This Row],[NOMS]]))*14+(COUNTIF(Plan_2eTrim!P:R,Table13[[#This Row],[NOMS]]))*24</f>
        <v>0</v>
      </c>
      <c r="G32" s="16">
        <f>(COUNTIF(Plan_2eTrim!S:T,Table13[[#This Row],[NOMS]]))*C5</f>
        <v>0</v>
      </c>
      <c r="H32" s="16">
        <f>(Table13[[#This Row],[Nb jours postés]]*C4)+Table13[[#This Row],[Heures de garde]]+Table13[[#This Row],[Heures d''astreinte]]</f>
        <v>0</v>
      </c>
      <c r="I32" s="18">
        <f>Table13[[#This Row],[Nb heures totales]]/12</f>
        <v>0</v>
      </c>
      <c r="J32" s="34">
        <f>COUNTIF(Plan_2eTrim!U:X,Table13[[#This Row],[NOMS]])</f>
        <v>0</v>
      </c>
      <c r="K32" s="34">
        <f>COUNTIF(Plan_2eTrim!M:R,Table13[[#This Row],[NOMS]])</f>
        <v>0</v>
      </c>
      <c r="L32" s="34">
        <f>COUNTIF(Plan_2eTrim!S:T,Table13[[#This Row],[NOMS]])</f>
        <v>0</v>
      </c>
    </row>
    <row r="33" spans="3:12" ht="17">
      <c r="C33" s="15"/>
      <c r="D33" s="16">
        <f>COUNTIF(Plan_2eTrim!C2:L90,Table13[[#This Row],[NOMS]])</f>
        <v>0</v>
      </c>
      <c r="E33" s="17">
        <f t="shared" si="2"/>
        <v>0</v>
      </c>
      <c r="F33" s="16">
        <f>(COUNTIF(Plan_2eTrim!M:O,Table13[[#This Row],[NOMS]]))*14+(COUNTIF(Plan_2eTrim!P:R,Table13[[#This Row],[NOMS]]))*24</f>
        <v>0</v>
      </c>
      <c r="G33" s="16">
        <f>(COUNTIF(Plan_2eTrim!S:T,Table13[[#This Row],[NOMS]]))*C5</f>
        <v>0</v>
      </c>
      <c r="H33" s="16">
        <f>(Table13[[#This Row],[Nb jours postés]]*C4)+Table13[[#This Row],[Heures de garde]]+Table13[[#This Row],[Heures d''astreinte]]</f>
        <v>0</v>
      </c>
      <c r="I33" s="18">
        <f>Table13[[#This Row],[Nb heures totales]]/12</f>
        <v>0</v>
      </c>
      <c r="J33" s="34">
        <f>COUNTIF(Plan_2eTrim!U:X,Table13[[#This Row],[NOMS]])</f>
        <v>0</v>
      </c>
      <c r="K33" s="34">
        <f>COUNTIF(Plan_2eTrim!M:R,Table13[[#This Row],[NOMS]])</f>
        <v>0</v>
      </c>
      <c r="L33" s="34">
        <f>COUNTIF(Plan_2eTrim!S:T,Table13[[#This Row],[NOMS]])</f>
        <v>0</v>
      </c>
    </row>
    <row r="34" spans="3:12" ht="17">
      <c r="C34" s="15"/>
      <c r="D34" s="16">
        <f>COUNTIF(Plan_2eTrim!C2:L90,Table13[[#This Row],[NOMS]])</f>
        <v>0</v>
      </c>
      <c r="E34" s="17">
        <f t="shared" si="2"/>
        <v>0</v>
      </c>
      <c r="F34" s="16">
        <f>(COUNTIF(Plan_2eTrim!M:O,Table13[[#This Row],[NOMS]]))*14+(COUNTIF(Plan_2eTrim!P:R,Table13[[#This Row],[NOMS]]))*24</f>
        <v>0</v>
      </c>
      <c r="G34" s="16">
        <f>(COUNTIF(Plan_2eTrim!S:T,Table13[[#This Row],[NOMS]]))*C5</f>
        <v>0</v>
      </c>
      <c r="H34" s="16">
        <f>(Table13[[#This Row],[Nb jours postés]]*C4)+Table13[[#This Row],[Heures de garde]]+Table13[[#This Row],[Heures d''astreinte]]</f>
        <v>0</v>
      </c>
      <c r="I34" s="18">
        <f>Table13[[#This Row],[Nb heures totales]]/12</f>
        <v>0</v>
      </c>
      <c r="J34" s="34">
        <f>COUNTIF(Plan_2eTrim!U:X,Table13[[#This Row],[NOMS]])</f>
        <v>0</v>
      </c>
      <c r="K34" s="34">
        <f>COUNTIF(Plan_2eTrim!M:R,Table13[[#This Row],[NOMS]])</f>
        <v>0</v>
      </c>
      <c r="L34" s="34">
        <f>COUNTIF(Plan_2eTrim!S:T,Table13[[#This Row],[NOMS]])</f>
        <v>0</v>
      </c>
    </row>
    <row r="35" spans="3:12" ht="17">
      <c r="C35" s="15"/>
      <c r="D35" s="16">
        <f>COUNTIF(Plan_2eTrim!C2:L90,Table13[[#This Row],[NOMS]])</f>
        <v>0</v>
      </c>
      <c r="E35" s="17">
        <f t="shared" si="2"/>
        <v>0</v>
      </c>
      <c r="F35" s="16">
        <f>(COUNTIF(Plan_2eTrim!M:O,Table13[[#This Row],[NOMS]]))*14+(COUNTIF(Plan_2eTrim!P:R,Table13[[#This Row],[NOMS]]))*24</f>
        <v>0</v>
      </c>
      <c r="G35" s="16">
        <f>(COUNTIF(Plan_2eTrim!S:T,Table13[[#This Row],[NOMS]]))*C5</f>
        <v>0</v>
      </c>
      <c r="H35" s="16">
        <f>(Table13[[#This Row],[Nb jours postés]]*C4)+Table13[[#This Row],[Heures de garde]]+Table13[[#This Row],[Heures d''astreinte]]</f>
        <v>0</v>
      </c>
      <c r="I35" s="18">
        <f>Table13[[#This Row],[Nb heures totales]]/12</f>
        <v>0</v>
      </c>
      <c r="J35" s="34">
        <f>COUNTIF(Plan_2eTrim!U:X,Table13[[#This Row],[NOMS]])</f>
        <v>0</v>
      </c>
      <c r="K35" s="34">
        <f>COUNTIF(Plan_2eTrim!M:R,Table13[[#This Row],[NOMS]])</f>
        <v>0</v>
      </c>
      <c r="L35" s="34">
        <f>COUNTIF(Plan_2eTrim!S:T,Table13[[#This Row],[NOMS]])</f>
        <v>0</v>
      </c>
    </row>
    <row r="36" spans="3:12" ht="17">
      <c r="C36" s="15"/>
      <c r="D36" s="16">
        <f>COUNTIF(Plan_2eTrim!C2:L90,Table13[[#This Row],[NOMS]])</f>
        <v>0</v>
      </c>
      <c r="E36" s="17">
        <f t="shared" si="2"/>
        <v>0</v>
      </c>
      <c r="F36" s="16">
        <f>(COUNTIF(Plan_2eTrim!M:O,Table13[[#This Row],[NOMS]]))*14+(COUNTIF(Plan_2eTrim!P:R,Table13[[#This Row],[NOMS]]))*24</f>
        <v>0</v>
      </c>
      <c r="G36" s="16">
        <f>(COUNTIF(Plan_2eTrim!S:T,Table13[[#This Row],[NOMS]]))*C5</f>
        <v>0</v>
      </c>
      <c r="H36" s="38">
        <f>(Table13[[#This Row],[Nb jours postés]]*C4)+Table13[[#This Row],[Heures de garde]]+Table13[[#This Row],[Heures d''astreinte]]</f>
        <v>0</v>
      </c>
      <c r="I36" s="18">
        <f>Table13[[#This Row],[Nb heures totales]]/12</f>
        <v>0</v>
      </c>
      <c r="J36" s="34">
        <f>COUNTIF(Plan_2eTrim!U:X,Table13[[#This Row],[NOMS]])</f>
        <v>0</v>
      </c>
      <c r="K36" s="34">
        <f>COUNTIF(Plan_2eTrim!M:R,Table13[[#This Row],[NOMS]])</f>
        <v>0</v>
      </c>
      <c r="L36" s="34">
        <f>COUNTIF(Plan_2eTrim!S:T,Table13[[#This Row],[NOMS]])</f>
        <v>0</v>
      </c>
    </row>
    <row r="37" spans="3:12" ht="17">
      <c r="C37" s="15"/>
      <c r="D37" s="16">
        <f>COUNTIF(Plan_2eTrim!C2:L90,Table13[[#This Row],[NOMS]])</f>
        <v>0</v>
      </c>
      <c r="E37" s="17">
        <f t="shared" si="2"/>
        <v>0</v>
      </c>
      <c r="F37" s="16">
        <f>(COUNTIF(Plan_2eTrim!M:O,Table13[[#This Row],[NOMS]]))*14+(COUNTIF(Plan_2eTrim!P:R,Table13[[#This Row],[NOMS]]))*24</f>
        <v>0</v>
      </c>
      <c r="G37" s="16">
        <f>(COUNTIF(Plan_2eTrim!S:T,Table13[[#This Row],[NOMS]]))*C5</f>
        <v>0</v>
      </c>
      <c r="H37" s="16">
        <f>(Table13[[#This Row],[Nb jours postés]]*C4)+Table13[[#This Row],[Heures de garde]]+Table13[[#This Row],[Heures d''astreinte]]</f>
        <v>0</v>
      </c>
      <c r="I37" s="18">
        <f>Table13[[#This Row],[Nb heures totales]]/12</f>
        <v>0</v>
      </c>
      <c r="J37" s="34">
        <f>COUNTIF(Plan_2eTrim!U:X,Table13[[#This Row],[NOMS]])</f>
        <v>0</v>
      </c>
      <c r="K37" s="34">
        <f>COUNTIF(Plan_2eTrim!M:R,Table13[[#This Row],[NOMS]])</f>
        <v>0</v>
      </c>
      <c r="L37" s="34">
        <f>COUNTIF(Plan_2eTrim!S:T,Table13[[#This Row],[NOMS]])</f>
        <v>0</v>
      </c>
    </row>
    <row r="38" spans="3:12" ht="17">
      <c r="C38" s="15"/>
      <c r="D38" s="16">
        <f>COUNTIF(Plan_2eTrim!C2:L90,Table13[[#This Row],[NOMS]])</f>
        <v>0</v>
      </c>
      <c r="E38" s="17">
        <f t="shared" si="2"/>
        <v>0</v>
      </c>
      <c r="F38" s="16">
        <f>(COUNTIF(Plan_2eTrim!M:O,Table13[[#This Row],[NOMS]]))*14+(COUNTIF(Plan_2eTrim!P:R,Table13[[#This Row],[NOMS]]))*24</f>
        <v>0</v>
      </c>
      <c r="G38" s="16">
        <f>(COUNTIF(Plan_2eTrim!S:T,Table13[[#This Row],[NOMS]]))*C5</f>
        <v>0</v>
      </c>
      <c r="H38" s="16">
        <f>(Table13[[#This Row],[Nb jours postés]]*C4)+Table13[[#This Row],[Heures de garde]]+Table13[[#This Row],[Heures d''astreinte]]</f>
        <v>0</v>
      </c>
      <c r="I38" s="18">
        <f>Table13[[#This Row],[Nb heures totales]]/12</f>
        <v>0</v>
      </c>
      <c r="J38" s="34">
        <f>COUNTIF(Plan_2eTrim!U:X,Table13[[#This Row],[NOMS]])</f>
        <v>0</v>
      </c>
      <c r="K38" s="34">
        <f>COUNTIF(Plan_2eTrim!M:R,Table13[[#This Row],[NOMS]])</f>
        <v>0</v>
      </c>
      <c r="L38" s="34">
        <f>COUNTIF(Plan_2eTrim!S:T,Table13[[#This Row],[NOMS]])</f>
        <v>0</v>
      </c>
    </row>
    <row r="39" spans="3:12" ht="17">
      <c r="C39" s="15"/>
      <c r="D39" s="16">
        <f>COUNTIF(Plan_2eTrim!C2:L90,Table13[[#This Row],[NOMS]])</f>
        <v>0</v>
      </c>
      <c r="E39" s="17">
        <f t="shared" si="2"/>
        <v>0</v>
      </c>
      <c r="F39" s="16">
        <f>(COUNTIF(Plan_2eTrim!M:O,Table13[[#This Row],[NOMS]]))*14+(COUNTIF(Plan_2eTrim!P:R,Table13[[#This Row],[NOMS]]))*24</f>
        <v>0</v>
      </c>
      <c r="G39" s="16">
        <f>(COUNTIF(Plan_2eTrim!S:T,Table13[[#This Row],[NOMS]]))*C5</f>
        <v>0</v>
      </c>
      <c r="H39" s="16">
        <f>(Table13[[#This Row],[Nb jours postés]]*C4)+Table13[[#This Row],[Heures de garde]]+Table13[[#This Row],[Heures d''astreinte]]</f>
        <v>0</v>
      </c>
      <c r="I39" s="18">
        <f>Table13[[#This Row],[Nb heures totales]]/12</f>
        <v>0</v>
      </c>
      <c r="J39" s="34">
        <f>COUNTIF(Plan_2eTrim!U:X,Table13[[#This Row],[NOMS]])</f>
        <v>0</v>
      </c>
      <c r="K39" s="34">
        <f>COUNTIF(Plan_2eTrim!M:R,Table13[[#This Row],[NOMS]])</f>
        <v>0</v>
      </c>
      <c r="L39" s="34">
        <f>COUNTIF(Plan_2eTrim!S:T,Table13[[#This Row],[NOMS]])</f>
        <v>0</v>
      </c>
    </row>
    <row r="40" spans="3:12" ht="17">
      <c r="C40" s="15"/>
      <c r="D40" s="16">
        <f>COUNTIF(Plan_2eTrim!C2:L90,Table13[[#This Row],[NOMS]])</f>
        <v>0</v>
      </c>
      <c r="E40" s="17">
        <f t="shared" si="2"/>
        <v>0</v>
      </c>
      <c r="F40" s="16">
        <f>(COUNTIF(Plan_2eTrim!M:O,Table13[[#This Row],[NOMS]]))*14+(COUNTIF(Plan_2eTrim!P:R,Table13[[#This Row],[NOMS]]))*24</f>
        <v>0</v>
      </c>
      <c r="G40" s="16">
        <f>(COUNTIF(Plan_2eTrim!S:T,Table13[[#This Row],[NOMS]]))*C5</f>
        <v>0</v>
      </c>
      <c r="H40" s="16">
        <f>(Table13[[#This Row],[Nb jours postés]]*C4)+Table13[[#This Row],[Heures de garde]]+Table13[[#This Row],[Heures d''astreinte]]</f>
        <v>0</v>
      </c>
      <c r="I40" s="18">
        <f>Table13[[#This Row],[Nb heures totales]]/12</f>
        <v>0</v>
      </c>
      <c r="J40" s="34">
        <f>COUNTIF(Plan_2eTrim!U:X,Table13[[#This Row],[NOMS]])</f>
        <v>0</v>
      </c>
      <c r="K40" s="34">
        <f>COUNTIF(Plan_2eTrim!M:R,Table13[[#This Row],[NOMS]])</f>
        <v>0</v>
      </c>
      <c r="L40" s="34">
        <f>COUNTIF(Plan_2eTrim!S:T,Table13[[#This Row],[NOMS]])</f>
        <v>0</v>
      </c>
    </row>
    <row r="41" spans="3:12" ht="17">
      <c r="C41" s="15"/>
      <c r="D41" s="16">
        <f>COUNTIF(Plan_2eTrim!C2:L90,Table13[[#This Row],[NOMS]])</f>
        <v>0</v>
      </c>
      <c r="E41" s="17">
        <f t="shared" si="2"/>
        <v>0</v>
      </c>
      <c r="F41" s="16">
        <f>(COUNTIF(Plan_2eTrim!M:O,Table13[[#This Row],[NOMS]]))*14+(COUNTIF(Plan_2eTrim!P:R,Table13[[#This Row],[NOMS]]))*24</f>
        <v>0</v>
      </c>
      <c r="G41" s="16">
        <f>(COUNTIF(Plan_2eTrim!S:T,Table13[[#This Row],[NOMS]]))*C5</f>
        <v>0</v>
      </c>
      <c r="H41" s="16">
        <f>(Table13[[#This Row],[Nb jours postés]]*C4)+Table13[[#This Row],[Heures de garde]]+Table13[[#This Row],[Heures d''astreinte]]</f>
        <v>0</v>
      </c>
      <c r="I41" s="18">
        <f>Table13[[#This Row],[Nb heures totales]]/12</f>
        <v>0</v>
      </c>
      <c r="J41" s="34">
        <f>COUNTIF(Plan_2eTrim!U:X,Table13[[#This Row],[NOMS]])</f>
        <v>0</v>
      </c>
      <c r="K41" s="34">
        <f>COUNTIF(Plan_2eTrim!M:R,Table13[[#This Row],[NOMS]])</f>
        <v>0</v>
      </c>
      <c r="L41" s="34">
        <f>COUNTIF(Plan_2eTrim!S:T,Table13[[#This Row],[NOMS]])</f>
        <v>0</v>
      </c>
    </row>
    <row r="42" spans="3:12" ht="17">
      <c r="C42" s="15"/>
      <c r="D42" s="16">
        <f>COUNTIF(Plan_2eTrim!C2:L90,Table13[[#This Row],[NOMS]])</f>
        <v>0</v>
      </c>
      <c r="E42" s="17">
        <f>D42*2/12</f>
        <v>0</v>
      </c>
      <c r="F42" s="16">
        <f>(COUNTIF(Plan_2eTrim!M:O,Table13[[#This Row],[NOMS]]))*14+(COUNTIF(Plan_2eTrim!P:R,Table13[[#This Row],[NOMS]]))*24</f>
        <v>0</v>
      </c>
      <c r="G42" s="16">
        <f>(COUNTIF(Plan_2eTrim!S:T,Table13[[#This Row],[NOMS]]))*C5</f>
        <v>0</v>
      </c>
      <c r="H42" s="16">
        <f>(Table13[[#This Row],[Nb jours postés]]*C4)+Table13[[#This Row],[Heures de garde]]+Table13[[#This Row],[Heures d''astreinte]]</f>
        <v>0</v>
      </c>
      <c r="I42" s="18">
        <f>Table13[[#This Row],[Nb heures totales]]/12</f>
        <v>0</v>
      </c>
      <c r="J42" s="34">
        <f>COUNTIF(Plan_2eTrim!U:X,Table13[[#This Row],[NOMS]])</f>
        <v>0</v>
      </c>
      <c r="K42" s="34">
        <f>COUNTIF(Plan_2eTrim!M:R,Table13[[#This Row],[NOMS]])</f>
        <v>0</v>
      </c>
      <c r="L42" s="34">
        <f>COUNTIF(Plan_2eTrim!S:T,Table13[[#This Row],[NOMS]])</f>
        <v>0</v>
      </c>
    </row>
    <row r="43" spans="3:12" ht="17">
      <c r="C43" s="20"/>
      <c r="D43" s="21">
        <f>COUNTIF(Plan_2eTrim!C2:L90,Table13[[#This Row],[NOMS]])</f>
        <v>0</v>
      </c>
      <c r="E43" s="22">
        <f t="shared" ref="E43" si="3">D43*2/12</f>
        <v>0</v>
      </c>
      <c r="F43" s="16">
        <f>(COUNTIF(Plan_2eTrim!M:O,Table13[[#This Row],[NOMS]]))*14+(COUNTIF(Plan_2eTrim!P:R,Table13[[#This Row],[NOMS]]))*24</f>
        <v>0</v>
      </c>
      <c r="G43" s="21">
        <f>(COUNTIF(Plan_2eTrim!S:T,Table13[[#This Row],[NOMS]]))*C5</f>
        <v>0</v>
      </c>
      <c r="H43" s="21">
        <f>(Table13[[#This Row],[Nb jours postés]]*C4)+Table13[[#This Row],[Heures de garde]]+Table13[[#This Row],[Heures d''astreinte]]</f>
        <v>0</v>
      </c>
      <c r="I43" s="18">
        <f>Table13[[#This Row],[Nb heures totales]]/12</f>
        <v>0</v>
      </c>
      <c r="J43" s="34">
        <f>COUNTIF(Plan_2eTrim!U:X,Table13[[#This Row],[NOMS]])</f>
        <v>0</v>
      </c>
      <c r="K43" s="34">
        <f>COUNTIF(Plan_2eTrim!M:R,Table13[[#This Row],[NOMS]])</f>
        <v>0</v>
      </c>
      <c r="L43" s="34">
        <f>COUNTIF(Plan_2eTrim!S:T,Table13[[#This Row],[NOMS]])</f>
        <v>0</v>
      </c>
    </row>
  </sheetData>
  <mergeCells count="4">
    <mergeCell ref="A4:B4"/>
    <mergeCell ref="A5:B5"/>
    <mergeCell ref="A1:I1"/>
    <mergeCell ref="A24:I24"/>
  </mergeCells>
  <phoneticPr fontId="11" type="noConversion"/>
  <conditionalFormatting sqref="I7:I2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9:I4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paperSize="9" orientation="portrait" horizontalDpi="4294967292" verticalDpi="4294967292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workbookViewId="0">
      <selection activeCell="M1" sqref="M1:X1048576"/>
    </sheetView>
  </sheetViews>
  <sheetFormatPr baseColWidth="10" defaultRowHeight="15" x14ac:dyDescent="0"/>
  <cols>
    <col min="1" max="1" width="10.83203125" style="1"/>
    <col min="2" max="2" width="10.83203125" style="2"/>
    <col min="11" max="11" width="10.5" bestFit="1" customWidth="1"/>
    <col min="12" max="12" width="11.83203125" bestFit="1" customWidth="1"/>
    <col min="13" max="14" width="14.33203125" bestFit="1" customWidth="1"/>
    <col min="15" max="15" width="14.33203125" customWidth="1"/>
    <col min="16" max="18" width="13.5" bestFit="1" customWidth="1"/>
    <col min="19" max="20" width="13" bestFit="1" customWidth="1"/>
    <col min="21" max="24" width="13" style="33" bestFit="1" customWidth="1"/>
  </cols>
  <sheetData>
    <row r="1" spans="1:24" ht="20">
      <c r="A1" s="3" t="s">
        <v>11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9" t="s">
        <v>40</v>
      </c>
      <c r="N1" s="9" t="s">
        <v>41</v>
      </c>
      <c r="O1" s="42" t="s">
        <v>42</v>
      </c>
      <c r="P1" s="10" t="s">
        <v>44</v>
      </c>
      <c r="Q1" s="10" t="s">
        <v>45</v>
      </c>
      <c r="R1" s="10" t="s">
        <v>43</v>
      </c>
      <c r="S1" s="29" t="s">
        <v>46</v>
      </c>
      <c r="T1" s="29" t="s">
        <v>47</v>
      </c>
      <c r="U1" s="31" t="s">
        <v>32</v>
      </c>
      <c r="V1" s="31" t="s">
        <v>32</v>
      </c>
      <c r="W1" s="31" t="s">
        <v>32</v>
      </c>
      <c r="X1" s="31" t="s">
        <v>32</v>
      </c>
    </row>
    <row r="2" spans="1:24">
      <c r="A2" s="4" t="s">
        <v>12</v>
      </c>
      <c r="B2" s="5">
        <v>44502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43"/>
      <c r="P2" s="27"/>
      <c r="Q2" s="27"/>
      <c r="R2" s="27"/>
      <c r="S2" s="27"/>
      <c r="T2" s="27"/>
      <c r="U2" s="32" t="s">
        <v>24</v>
      </c>
      <c r="V2" s="32" t="s">
        <v>24</v>
      </c>
      <c r="W2" s="32" t="s">
        <v>24</v>
      </c>
      <c r="X2" s="32" t="s">
        <v>24</v>
      </c>
    </row>
    <row r="3" spans="1:24">
      <c r="A3" s="4" t="s">
        <v>13</v>
      </c>
      <c r="B3" s="5">
        <v>44503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43"/>
      <c r="P3" s="27"/>
      <c r="Q3" s="27"/>
      <c r="R3" s="27"/>
      <c r="S3" s="27"/>
      <c r="T3" s="27"/>
      <c r="U3" s="32"/>
      <c r="V3" s="32"/>
      <c r="W3" s="32"/>
      <c r="X3" s="32"/>
    </row>
    <row r="4" spans="1:24">
      <c r="A4" s="4" t="s">
        <v>14</v>
      </c>
      <c r="B4" s="5">
        <v>44504</v>
      </c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43"/>
      <c r="P4" s="27"/>
      <c r="Q4" s="27"/>
      <c r="R4" s="27"/>
      <c r="S4" s="27"/>
      <c r="T4" s="27"/>
      <c r="U4" s="32"/>
      <c r="V4" s="32"/>
      <c r="W4" s="32"/>
      <c r="X4" s="32"/>
    </row>
    <row r="5" spans="1:24">
      <c r="A5" s="4" t="s">
        <v>15</v>
      </c>
      <c r="B5" s="5">
        <v>44505</v>
      </c>
      <c r="C5" s="6"/>
      <c r="D5" s="6" t="s">
        <v>24</v>
      </c>
      <c r="E5" s="6"/>
      <c r="F5" s="6"/>
      <c r="G5" s="6"/>
      <c r="H5" s="6"/>
      <c r="I5" s="6"/>
      <c r="J5" s="6"/>
      <c r="K5" s="6"/>
      <c r="L5" s="6"/>
      <c r="M5" s="7"/>
      <c r="N5" s="7"/>
      <c r="O5" s="43"/>
      <c r="P5" s="27"/>
      <c r="Q5" s="27"/>
      <c r="R5" s="27"/>
      <c r="S5" s="30"/>
      <c r="T5" s="30"/>
      <c r="U5" s="32"/>
      <c r="V5" s="32"/>
      <c r="W5" s="32"/>
      <c r="X5" s="32"/>
    </row>
    <row r="6" spans="1:24">
      <c r="A6" s="24" t="s">
        <v>16</v>
      </c>
      <c r="B6" s="25">
        <v>44506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7"/>
      <c r="O6" s="44"/>
      <c r="P6" s="8"/>
      <c r="Q6" s="8"/>
      <c r="R6" s="8"/>
      <c r="S6" s="30"/>
      <c r="T6" s="30"/>
      <c r="U6" s="32"/>
      <c r="V6" s="32"/>
      <c r="W6" s="32"/>
      <c r="X6" s="32"/>
    </row>
    <row r="7" spans="1:24">
      <c r="A7" s="24" t="s">
        <v>17</v>
      </c>
      <c r="B7" s="25">
        <v>44507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  <c r="N7" s="27"/>
      <c r="O7" s="44"/>
      <c r="P7" s="8"/>
      <c r="Q7" s="8"/>
      <c r="R7" s="8"/>
      <c r="S7" s="27"/>
      <c r="T7" s="27"/>
      <c r="U7" s="32"/>
      <c r="V7" s="32"/>
      <c r="W7" s="32"/>
      <c r="X7" s="32"/>
    </row>
    <row r="8" spans="1:24">
      <c r="A8" s="4" t="s">
        <v>18</v>
      </c>
      <c r="B8" s="5">
        <v>44508</v>
      </c>
      <c r="C8" s="6"/>
      <c r="D8" s="6"/>
      <c r="E8" s="6"/>
      <c r="F8" s="6" t="s">
        <v>24</v>
      </c>
      <c r="G8" s="6"/>
      <c r="H8" s="6"/>
      <c r="I8" s="6"/>
      <c r="J8" s="6"/>
      <c r="K8" s="6"/>
      <c r="L8" s="6"/>
      <c r="M8" s="7"/>
      <c r="N8" s="7"/>
      <c r="O8" s="43"/>
      <c r="P8" s="27"/>
      <c r="Q8" s="27"/>
      <c r="R8" s="27"/>
      <c r="S8" s="27"/>
      <c r="T8" s="27"/>
      <c r="U8" s="32"/>
      <c r="V8" s="32"/>
      <c r="W8" s="32"/>
      <c r="X8" s="32"/>
    </row>
    <row r="9" spans="1:24">
      <c r="A9" s="4" t="s">
        <v>12</v>
      </c>
      <c r="B9" s="5">
        <v>44509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7"/>
      <c r="O9" s="43"/>
      <c r="P9" s="27"/>
      <c r="Q9" s="27"/>
      <c r="R9" s="27"/>
      <c r="S9" s="27"/>
      <c r="T9" s="27"/>
      <c r="U9" s="32"/>
      <c r="V9" s="32"/>
      <c r="W9" s="32"/>
      <c r="X9" s="32"/>
    </row>
    <row r="10" spans="1:24">
      <c r="A10" s="4" t="s">
        <v>13</v>
      </c>
      <c r="B10" s="5">
        <v>44510</v>
      </c>
      <c r="C10" s="6"/>
      <c r="D10" s="6"/>
      <c r="E10" s="6"/>
      <c r="F10" s="6"/>
      <c r="G10" s="6"/>
      <c r="H10" s="6"/>
      <c r="I10" s="6"/>
      <c r="J10" s="6" t="s">
        <v>24</v>
      </c>
      <c r="K10" s="6"/>
      <c r="L10" s="6"/>
      <c r="M10" s="7"/>
      <c r="N10" s="7"/>
      <c r="O10" s="43"/>
      <c r="P10" s="27"/>
      <c r="Q10" s="27"/>
      <c r="R10" s="27"/>
      <c r="S10" s="27"/>
      <c r="T10" s="27"/>
      <c r="U10" s="32"/>
      <c r="V10" s="32"/>
      <c r="W10" s="32"/>
      <c r="X10" s="32"/>
    </row>
    <row r="11" spans="1:24">
      <c r="A11" s="24" t="s">
        <v>14</v>
      </c>
      <c r="B11" s="28">
        <v>44511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7"/>
      <c r="N11" s="27"/>
      <c r="O11" s="44"/>
      <c r="P11" s="8"/>
      <c r="Q11" s="8"/>
      <c r="R11" s="8"/>
      <c r="S11" s="27"/>
      <c r="T11" s="27"/>
      <c r="U11" s="32"/>
      <c r="V11" s="32"/>
      <c r="W11" s="32"/>
      <c r="X11" s="32"/>
    </row>
    <row r="12" spans="1:24">
      <c r="A12" s="4" t="s">
        <v>15</v>
      </c>
      <c r="B12" s="5">
        <v>44512</v>
      </c>
      <c r="C12" s="6"/>
      <c r="D12" s="6"/>
      <c r="E12" s="6"/>
      <c r="F12" s="6"/>
      <c r="G12" s="6"/>
      <c r="H12" s="6" t="s">
        <v>24</v>
      </c>
      <c r="I12" s="6"/>
      <c r="J12" s="6"/>
      <c r="K12" s="6"/>
      <c r="L12" s="6"/>
      <c r="M12" s="7"/>
      <c r="N12" s="7"/>
      <c r="O12" s="43"/>
      <c r="P12" s="27"/>
      <c r="Q12" s="27"/>
      <c r="R12" s="27"/>
      <c r="S12" s="30"/>
      <c r="T12" s="30"/>
      <c r="U12" s="32"/>
      <c r="V12" s="32"/>
      <c r="W12" s="32"/>
      <c r="X12" s="32"/>
    </row>
    <row r="13" spans="1:24">
      <c r="A13" s="24" t="s">
        <v>16</v>
      </c>
      <c r="B13" s="25">
        <v>44513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7"/>
      <c r="N13" s="27"/>
      <c r="O13" s="44"/>
      <c r="P13" s="8"/>
      <c r="Q13" s="8"/>
      <c r="R13" s="8"/>
      <c r="S13" s="30"/>
      <c r="T13" s="30"/>
      <c r="U13" s="32"/>
      <c r="V13" s="32"/>
      <c r="W13" s="32"/>
      <c r="X13" s="32"/>
    </row>
    <row r="14" spans="1:24">
      <c r="A14" s="24" t="s">
        <v>17</v>
      </c>
      <c r="B14" s="25">
        <v>44514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7"/>
      <c r="N14" s="27"/>
      <c r="O14" s="44"/>
      <c r="P14" s="8"/>
      <c r="Q14" s="8"/>
      <c r="R14" s="8"/>
      <c r="S14" s="27"/>
      <c r="T14" s="27"/>
      <c r="U14" s="32"/>
      <c r="V14" s="32"/>
      <c r="W14" s="32"/>
      <c r="X14" s="32"/>
    </row>
    <row r="15" spans="1:24">
      <c r="A15" s="4" t="s">
        <v>18</v>
      </c>
      <c r="B15" s="5">
        <v>44515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  <c r="N15" s="7"/>
      <c r="O15" s="43"/>
      <c r="P15" s="27"/>
      <c r="Q15" s="27"/>
      <c r="R15" s="27"/>
      <c r="S15" s="27"/>
      <c r="T15" s="27"/>
      <c r="U15" s="32"/>
      <c r="V15" s="32"/>
      <c r="W15" s="32"/>
      <c r="X15" s="32"/>
    </row>
    <row r="16" spans="1:24">
      <c r="A16" s="4" t="s">
        <v>12</v>
      </c>
      <c r="B16" s="5">
        <v>44516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7"/>
      <c r="O16" s="43"/>
      <c r="P16" s="27"/>
      <c r="Q16" s="27"/>
      <c r="R16" s="27"/>
      <c r="S16" s="27"/>
      <c r="T16" s="27"/>
      <c r="U16" s="32"/>
      <c r="V16" s="32"/>
      <c r="W16" s="32"/>
      <c r="X16" s="32"/>
    </row>
    <row r="17" spans="1:24">
      <c r="A17" s="4" t="s">
        <v>13</v>
      </c>
      <c r="B17" s="5">
        <v>44517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  <c r="O17" s="43"/>
      <c r="P17" s="27"/>
      <c r="Q17" s="27"/>
      <c r="R17" s="27"/>
      <c r="S17" s="27"/>
      <c r="T17" s="27"/>
      <c r="U17" s="32"/>
      <c r="V17" s="32"/>
      <c r="W17" s="32"/>
      <c r="X17" s="32"/>
    </row>
    <row r="18" spans="1:24">
      <c r="A18" s="4" t="s">
        <v>14</v>
      </c>
      <c r="B18" s="5">
        <v>44518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7"/>
      <c r="O18" s="43"/>
      <c r="P18" s="27"/>
      <c r="Q18" s="27"/>
      <c r="R18" s="27"/>
      <c r="S18" s="27"/>
      <c r="T18" s="27"/>
      <c r="U18" s="32"/>
      <c r="V18" s="32"/>
      <c r="W18" s="32"/>
      <c r="X18" s="32"/>
    </row>
    <row r="19" spans="1:24">
      <c r="A19" s="4" t="s">
        <v>15</v>
      </c>
      <c r="B19" s="5">
        <v>44519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7"/>
      <c r="O19" s="43"/>
      <c r="P19" s="27"/>
      <c r="Q19" s="27"/>
      <c r="R19" s="27"/>
      <c r="S19" s="30"/>
      <c r="T19" s="30"/>
      <c r="U19" s="32"/>
      <c r="V19" s="32"/>
      <c r="W19" s="32"/>
      <c r="X19" s="32"/>
    </row>
    <row r="20" spans="1:24">
      <c r="A20" s="24" t="s">
        <v>16</v>
      </c>
      <c r="B20" s="25">
        <v>44520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7"/>
      <c r="N20" s="27"/>
      <c r="O20" s="44"/>
      <c r="P20" s="8"/>
      <c r="Q20" s="8"/>
      <c r="R20" s="8"/>
      <c r="S20" s="30"/>
      <c r="T20" s="30"/>
      <c r="U20" s="32"/>
      <c r="V20" s="32"/>
      <c r="W20" s="32"/>
      <c r="X20" s="32"/>
    </row>
    <row r="21" spans="1:24">
      <c r="A21" s="24" t="s">
        <v>17</v>
      </c>
      <c r="B21" s="25">
        <v>44521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7"/>
      <c r="N21" s="27"/>
      <c r="O21" s="44"/>
      <c r="P21" s="8"/>
      <c r="Q21" s="8"/>
      <c r="R21" s="8"/>
      <c r="S21" s="27"/>
      <c r="T21" s="27"/>
      <c r="U21" s="32"/>
      <c r="V21" s="32"/>
      <c r="W21" s="32"/>
      <c r="X21" s="32"/>
    </row>
    <row r="22" spans="1:24">
      <c r="A22" s="4" t="s">
        <v>18</v>
      </c>
      <c r="B22" s="5">
        <v>44522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7"/>
      <c r="O22" s="43"/>
      <c r="P22" s="27"/>
      <c r="Q22" s="27"/>
      <c r="R22" s="27"/>
      <c r="S22" s="27"/>
      <c r="T22" s="27"/>
      <c r="U22" s="32"/>
      <c r="V22" s="32"/>
      <c r="W22" s="32"/>
      <c r="X22" s="32"/>
    </row>
    <row r="23" spans="1:24">
      <c r="A23" s="4" t="s">
        <v>12</v>
      </c>
      <c r="B23" s="5">
        <v>44523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  <c r="N23" s="7"/>
      <c r="O23" s="43"/>
      <c r="P23" s="27"/>
      <c r="Q23" s="27"/>
      <c r="R23" s="27"/>
      <c r="S23" s="27"/>
      <c r="T23" s="27"/>
      <c r="U23" s="32"/>
      <c r="V23" s="32"/>
      <c r="W23" s="32"/>
      <c r="X23" s="32"/>
    </row>
    <row r="24" spans="1:24">
      <c r="A24" s="4" t="s">
        <v>13</v>
      </c>
      <c r="B24" s="5">
        <v>44524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7"/>
      <c r="N24" s="7"/>
      <c r="O24" s="43"/>
      <c r="P24" s="27"/>
      <c r="Q24" s="27"/>
      <c r="R24" s="27"/>
      <c r="S24" s="27"/>
      <c r="T24" s="27"/>
      <c r="U24" s="32"/>
      <c r="V24" s="32"/>
      <c r="W24" s="32"/>
      <c r="X24" s="32"/>
    </row>
    <row r="25" spans="1:24">
      <c r="A25" s="4" t="s">
        <v>14</v>
      </c>
      <c r="B25" s="5">
        <v>44525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  <c r="N25" s="7"/>
      <c r="O25" s="43"/>
      <c r="P25" s="27"/>
      <c r="Q25" s="27"/>
      <c r="R25" s="27"/>
      <c r="S25" s="27"/>
      <c r="T25" s="27"/>
      <c r="U25" s="32"/>
      <c r="V25" s="32"/>
      <c r="W25" s="32"/>
      <c r="X25" s="32"/>
    </row>
    <row r="26" spans="1:24">
      <c r="A26" s="4" t="s">
        <v>15</v>
      </c>
      <c r="B26" s="5">
        <v>44526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7"/>
      <c r="N26" s="7"/>
      <c r="O26" s="43"/>
      <c r="P26" s="27"/>
      <c r="Q26" s="27"/>
      <c r="R26" s="27"/>
      <c r="S26" s="30"/>
      <c r="T26" s="30"/>
      <c r="U26" s="32"/>
      <c r="V26" s="32"/>
      <c r="W26" s="32"/>
      <c r="X26" s="32"/>
    </row>
    <row r="27" spans="1:24">
      <c r="A27" s="24" t="s">
        <v>16</v>
      </c>
      <c r="B27" s="25">
        <v>44527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 s="27"/>
      <c r="O27" s="44"/>
      <c r="P27" s="8"/>
      <c r="Q27" s="8"/>
      <c r="R27" s="8"/>
      <c r="S27" s="30"/>
      <c r="T27" s="30"/>
      <c r="U27" s="32"/>
      <c r="V27" s="32"/>
      <c r="W27" s="32"/>
      <c r="X27" s="32"/>
    </row>
    <row r="28" spans="1:24">
      <c r="A28" s="24" t="s">
        <v>17</v>
      </c>
      <c r="B28" s="25">
        <v>44528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7"/>
      <c r="N28" s="27"/>
      <c r="O28" s="44"/>
      <c r="P28" s="8"/>
      <c r="Q28" s="8"/>
      <c r="R28" s="8"/>
      <c r="S28" s="27"/>
      <c r="T28" s="27"/>
      <c r="U28" s="32"/>
      <c r="V28" s="32"/>
      <c r="W28" s="32"/>
      <c r="X28" s="32"/>
    </row>
    <row r="29" spans="1:24">
      <c r="A29" s="4" t="s">
        <v>18</v>
      </c>
      <c r="B29" s="5">
        <v>44529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  <c r="N29" s="7"/>
      <c r="O29" s="43"/>
      <c r="P29" s="27"/>
      <c r="Q29" s="27"/>
      <c r="R29" s="27"/>
      <c r="S29" s="27"/>
      <c r="T29" s="27"/>
      <c r="U29" s="32"/>
      <c r="V29" s="32"/>
      <c r="W29" s="32"/>
      <c r="X29" s="32"/>
    </row>
    <row r="30" spans="1:24">
      <c r="A30" s="4" t="s">
        <v>12</v>
      </c>
      <c r="B30" s="5">
        <v>44530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7"/>
      <c r="N30" s="7"/>
      <c r="O30" s="43"/>
      <c r="P30" s="27"/>
      <c r="Q30" s="27"/>
      <c r="R30" s="27"/>
      <c r="S30" s="27"/>
      <c r="T30" s="27"/>
      <c r="U30" s="32"/>
      <c r="V30" s="32"/>
      <c r="W30" s="32"/>
      <c r="X30" s="32"/>
    </row>
    <row r="31" spans="1:24">
      <c r="A31" s="4" t="s">
        <v>13</v>
      </c>
      <c r="B31" s="5">
        <v>44531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  <c r="N31" s="7"/>
      <c r="O31" s="43"/>
      <c r="P31" s="27"/>
      <c r="Q31" s="27"/>
      <c r="R31" s="27"/>
      <c r="S31" s="27"/>
      <c r="T31" s="27"/>
      <c r="U31" s="32"/>
      <c r="V31" s="32"/>
      <c r="W31" s="32"/>
      <c r="X31" s="32"/>
    </row>
    <row r="32" spans="1:24">
      <c r="A32" s="4" t="s">
        <v>14</v>
      </c>
      <c r="B32" s="5">
        <v>44532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  <c r="N32" s="7"/>
      <c r="O32" s="43"/>
      <c r="P32" s="27"/>
      <c r="Q32" s="27"/>
      <c r="R32" s="27"/>
      <c r="S32" s="27"/>
      <c r="T32" s="27"/>
      <c r="U32" s="32"/>
      <c r="V32" s="32"/>
      <c r="W32" s="32"/>
      <c r="X32" s="32"/>
    </row>
    <row r="33" spans="1:24">
      <c r="A33" s="4" t="s">
        <v>15</v>
      </c>
      <c r="B33" s="5">
        <v>44533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7"/>
      <c r="N33" s="7"/>
      <c r="O33" s="43"/>
      <c r="P33" s="27"/>
      <c r="Q33" s="27"/>
      <c r="R33" s="27"/>
      <c r="S33" s="30"/>
      <c r="T33" s="30"/>
      <c r="U33" s="32"/>
      <c r="V33" s="32"/>
      <c r="W33" s="32"/>
      <c r="X33" s="32"/>
    </row>
    <row r="34" spans="1:24">
      <c r="A34" s="24" t="s">
        <v>16</v>
      </c>
      <c r="B34" s="25">
        <v>44534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7"/>
      <c r="N34" s="27"/>
      <c r="O34" s="44"/>
      <c r="P34" s="8"/>
      <c r="Q34" s="8"/>
      <c r="R34" s="8"/>
      <c r="S34" s="30"/>
      <c r="T34" s="30"/>
      <c r="U34" s="32"/>
      <c r="V34" s="32"/>
      <c r="W34" s="32"/>
      <c r="X34" s="32"/>
    </row>
    <row r="35" spans="1:24">
      <c r="A35" s="24" t="s">
        <v>17</v>
      </c>
      <c r="B35" s="25">
        <v>44535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7"/>
      <c r="N35" s="27"/>
      <c r="O35" s="44"/>
      <c r="P35" s="8"/>
      <c r="Q35" s="8"/>
      <c r="R35" s="8"/>
      <c r="S35" s="27"/>
      <c r="T35" s="27"/>
      <c r="U35" s="32"/>
      <c r="V35" s="32"/>
      <c r="W35" s="32"/>
      <c r="X35" s="32"/>
    </row>
    <row r="36" spans="1:24">
      <c r="A36" s="4" t="s">
        <v>18</v>
      </c>
      <c r="B36" s="5">
        <v>44536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7"/>
      <c r="N36" s="7"/>
      <c r="O36" s="43"/>
      <c r="P36" s="27"/>
      <c r="Q36" s="27"/>
      <c r="R36" s="27"/>
      <c r="S36" s="27"/>
      <c r="T36" s="27"/>
      <c r="U36" s="32"/>
      <c r="V36" s="32"/>
      <c r="W36" s="32"/>
      <c r="X36" s="32"/>
    </row>
    <row r="37" spans="1:24">
      <c r="A37" s="4" t="s">
        <v>12</v>
      </c>
      <c r="B37" s="5">
        <v>44537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7"/>
      <c r="N37" s="7"/>
      <c r="O37" s="43"/>
      <c r="P37" s="27"/>
      <c r="Q37" s="27"/>
      <c r="R37" s="27"/>
      <c r="S37" s="27"/>
      <c r="T37" s="27"/>
      <c r="U37" s="32"/>
      <c r="V37" s="32"/>
      <c r="W37" s="32"/>
      <c r="X37" s="32"/>
    </row>
    <row r="38" spans="1:24">
      <c r="A38" s="4" t="s">
        <v>13</v>
      </c>
      <c r="B38" s="5">
        <v>44538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7"/>
      <c r="N38" s="7"/>
      <c r="O38" s="43"/>
      <c r="P38" s="27"/>
      <c r="Q38" s="27"/>
      <c r="R38" s="27"/>
      <c r="S38" s="27"/>
      <c r="T38" s="27"/>
      <c r="U38" s="32"/>
      <c r="V38" s="32"/>
      <c r="W38" s="32"/>
      <c r="X38" s="32"/>
    </row>
    <row r="39" spans="1:24">
      <c r="A39" s="4" t="s">
        <v>14</v>
      </c>
      <c r="B39" s="5">
        <v>44539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7"/>
      <c r="N39" s="7"/>
      <c r="O39" s="43"/>
      <c r="P39" s="27"/>
      <c r="Q39" s="27"/>
      <c r="R39" s="27"/>
      <c r="S39" s="27"/>
      <c r="T39" s="27"/>
      <c r="U39" s="32"/>
      <c r="V39" s="32"/>
      <c r="W39" s="32"/>
      <c r="X39" s="32"/>
    </row>
    <row r="40" spans="1:24">
      <c r="A40" s="4" t="s">
        <v>15</v>
      </c>
      <c r="B40" s="5">
        <v>44540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7"/>
      <c r="N40" s="7"/>
      <c r="O40" s="43"/>
      <c r="P40" s="27"/>
      <c r="Q40" s="27"/>
      <c r="R40" s="27"/>
      <c r="S40" s="27"/>
      <c r="T40" s="27"/>
      <c r="U40" s="32"/>
      <c r="V40" s="32"/>
      <c r="W40" s="32"/>
      <c r="X40" s="32"/>
    </row>
    <row r="41" spans="1:24">
      <c r="A41" s="24" t="s">
        <v>16</v>
      </c>
      <c r="B41" s="25">
        <v>44541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7"/>
      <c r="N41" s="27"/>
      <c r="O41" s="44"/>
      <c r="P41" s="8"/>
      <c r="Q41" s="8"/>
      <c r="R41" s="8"/>
      <c r="S41" s="30"/>
      <c r="T41" s="30"/>
      <c r="U41" s="32"/>
      <c r="V41" s="32"/>
      <c r="W41" s="32"/>
      <c r="X41" s="32"/>
    </row>
    <row r="42" spans="1:24">
      <c r="A42" s="24" t="s">
        <v>17</v>
      </c>
      <c r="B42" s="25">
        <v>44542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7"/>
      <c r="N42" s="27"/>
      <c r="O42" s="44"/>
      <c r="P42" s="8"/>
      <c r="Q42" s="8"/>
      <c r="R42" s="8"/>
      <c r="S42" s="27"/>
      <c r="T42" s="27"/>
      <c r="U42" s="32"/>
      <c r="V42" s="32"/>
      <c r="W42" s="32"/>
      <c r="X42" s="32"/>
    </row>
    <row r="43" spans="1:24">
      <c r="A43" s="4" t="s">
        <v>18</v>
      </c>
      <c r="B43" s="5">
        <v>44543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7"/>
      <c r="N43" s="7"/>
      <c r="O43" s="43"/>
      <c r="P43" s="27"/>
      <c r="Q43" s="27"/>
      <c r="R43" s="27"/>
      <c r="S43" s="27"/>
      <c r="T43" s="27"/>
      <c r="U43" s="32"/>
      <c r="V43" s="32"/>
      <c r="W43" s="32"/>
      <c r="X43" s="32"/>
    </row>
    <row r="44" spans="1:24">
      <c r="A44" s="4" t="s">
        <v>12</v>
      </c>
      <c r="B44" s="5">
        <v>44544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7"/>
      <c r="N44" s="7"/>
      <c r="O44" s="43"/>
      <c r="P44" s="27"/>
      <c r="Q44" s="27"/>
      <c r="R44" s="27"/>
      <c r="S44" s="27"/>
      <c r="T44" s="27"/>
      <c r="U44" s="32"/>
      <c r="V44" s="32"/>
      <c r="W44" s="32"/>
      <c r="X44" s="32"/>
    </row>
    <row r="45" spans="1:24">
      <c r="A45" s="4" t="s">
        <v>13</v>
      </c>
      <c r="B45" s="5">
        <v>44545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7"/>
      <c r="N45" s="7"/>
      <c r="O45" s="43"/>
      <c r="P45" s="27"/>
      <c r="Q45" s="27"/>
      <c r="R45" s="27"/>
      <c r="S45" s="27"/>
      <c r="T45" s="27"/>
      <c r="U45" s="32"/>
      <c r="V45" s="32"/>
      <c r="W45" s="32"/>
      <c r="X45" s="32"/>
    </row>
    <row r="46" spans="1:24">
      <c r="A46" s="4" t="s">
        <v>14</v>
      </c>
      <c r="B46" s="5">
        <v>44546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7"/>
      <c r="N46" s="7"/>
      <c r="O46" s="43"/>
      <c r="P46" s="27"/>
      <c r="Q46" s="27"/>
      <c r="R46" s="27"/>
      <c r="S46" s="27"/>
      <c r="T46" s="27"/>
      <c r="U46" s="32"/>
      <c r="V46" s="32"/>
      <c r="W46" s="32"/>
      <c r="X46" s="32"/>
    </row>
    <row r="47" spans="1:24">
      <c r="A47" s="4" t="s">
        <v>15</v>
      </c>
      <c r="B47" s="5">
        <v>44547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7"/>
      <c r="N47" s="7"/>
      <c r="O47" s="43"/>
      <c r="P47" s="27"/>
      <c r="Q47" s="27"/>
      <c r="R47" s="27"/>
      <c r="S47" s="30"/>
      <c r="T47" s="30"/>
      <c r="U47" s="32"/>
      <c r="V47" s="32"/>
      <c r="W47" s="32"/>
      <c r="X47" s="32"/>
    </row>
    <row r="48" spans="1:24">
      <c r="A48" s="24" t="s">
        <v>16</v>
      </c>
      <c r="B48" s="25">
        <v>44548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7"/>
      <c r="N48" s="27"/>
      <c r="O48" s="44"/>
      <c r="P48" s="8"/>
      <c r="Q48" s="8"/>
      <c r="R48" s="8"/>
      <c r="S48" s="30"/>
      <c r="T48" s="30"/>
      <c r="U48" s="32"/>
      <c r="V48" s="32"/>
      <c r="W48" s="32"/>
      <c r="X48" s="32"/>
    </row>
    <row r="49" spans="1:24">
      <c r="A49" s="24" t="s">
        <v>17</v>
      </c>
      <c r="B49" s="25">
        <v>44549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7"/>
      <c r="N49" s="27"/>
      <c r="O49" s="44"/>
      <c r="P49" s="8"/>
      <c r="Q49" s="8"/>
      <c r="R49" s="8"/>
      <c r="S49" s="27"/>
      <c r="T49" s="27"/>
      <c r="U49" s="32"/>
      <c r="V49" s="32"/>
      <c r="W49" s="32"/>
      <c r="X49" s="32"/>
    </row>
    <row r="50" spans="1:24">
      <c r="A50" s="4" t="s">
        <v>18</v>
      </c>
      <c r="B50" s="5">
        <v>44550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7"/>
      <c r="N50" s="7"/>
      <c r="O50" s="43"/>
      <c r="P50" s="27"/>
      <c r="Q50" s="27"/>
      <c r="R50" s="27"/>
      <c r="S50" s="27"/>
      <c r="T50" s="27"/>
      <c r="U50" s="32"/>
      <c r="V50" s="32"/>
      <c r="W50" s="32"/>
      <c r="X50" s="32"/>
    </row>
    <row r="51" spans="1:24">
      <c r="A51" s="4" t="s">
        <v>12</v>
      </c>
      <c r="B51" s="5">
        <v>44551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7"/>
      <c r="N51" s="7"/>
      <c r="O51" s="43"/>
      <c r="P51" s="27"/>
      <c r="Q51" s="27"/>
      <c r="R51" s="27"/>
      <c r="S51" s="27"/>
      <c r="T51" s="27"/>
      <c r="U51" s="32"/>
      <c r="V51" s="32"/>
      <c r="W51" s="32"/>
      <c r="X51" s="32"/>
    </row>
    <row r="52" spans="1:24">
      <c r="A52" s="4" t="s">
        <v>13</v>
      </c>
      <c r="B52" s="5">
        <v>44552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7"/>
      <c r="N52" s="7"/>
      <c r="O52" s="43"/>
      <c r="P52" s="27"/>
      <c r="Q52" s="27"/>
      <c r="R52" s="27"/>
      <c r="S52" s="27"/>
      <c r="T52" s="27"/>
      <c r="U52" s="32"/>
      <c r="V52" s="32"/>
      <c r="W52" s="32"/>
      <c r="X52" s="32"/>
    </row>
    <row r="53" spans="1:24">
      <c r="A53" s="4" t="s">
        <v>14</v>
      </c>
      <c r="B53" s="5">
        <v>44553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7"/>
      <c r="N53" s="7"/>
      <c r="O53" s="43"/>
      <c r="P53" s="27"/>
      <c r="Q53" s="27"/>
      <c r="R53" s="27"/>
      <c r="S53" s="27"/>
      <c r="T53" s="27"/>
      <c r="U53" s="32"/>
      <c r="V53" s="32"/>
      <c r="W53" s="32"/>
      <c r="X53" s="32"/>
    </row>
    <row r="54" spans="1:24">
      <c r="A54" s="4" t="s">
        <v>15</v>
      </c>
      <c r="B54" s="5">
        <v>44554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7"/>
      <c r="N54" s="7"/>
      <c r="O54" s="43"/>
      <c r="P54" s="27"/>
      <c r="Q54" s="27"/>
      <c r="R54" s="27"/>
      <c r="S54" s="30"/>
      <c r="T54" s="30"/>
      <c r="U54" s="32"/>
      <c r="V54" s="32"/>
      <c r="W54" s="32"/>
      <c r="X54" s="32"/>
    </row>
    <row r="55" spans="1:24">
      <c r="A55" s="24" t="s">
        <v>16</v>
      </c>
      <c r="B55" s="28">
        <v>44555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7"/>
      <c r="N55" s="27"/>
      <c r="O55" s="44"/>
      <c r="P55" s="8"/>
      <c r="Q55" s="8"/>
      <c r="R55" s="8"/>
      <c r="S55" s="30"/>
      <c r="T55" s="30"/>
      <c r="U55" s="32"/>
      <c r="V55" s="32"/>
      <c r="W55" s="32"/>
      <c r="X55" s="32"/>
    </row>
    <row r="56" spans="1:24">
      <c r="A56" s="24" t="s">
        <v>17</v>
      </c>
      <c r="B56" s="25">
        <v>44556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7"/>
      <c r="N56" s="27"/>
      <c r="O56" s="44"/>
      <c r="P56" s="8"/>
      <c r="Q56" s="8"/>
      <c r="R56" s="8"/>
      <c r="S56" s="27"/>
      <c r="T56" s="27"/>
      <c r="U56" s="32"/>
      <c r="V56" s="32"/>
      <c r="W56" s="32"/>
      <c r="X56" s="32"/>
    </row>
    <row r="57" spans="1:24">
      <c r="A57" s="4" t="s">
        <v>18</v>
      </c>
      <c r="B57" s="5">
        <v>44557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7"/>
      <c r="N57" s="7"/>
      <c r="O57" s="43"/>
      <c r="P57" s="27"/>
      <c r="Q57" s="27"/>
      <c r="R57" s="27"/>
      <c r="S57" s="27"/>
      <c r="T57" s="27"/>
      <c r="U57" s="32"/>
      <c r="V57" s="32"/>
      <c r="W57" s="32"/>
      <c r="X57" s="32"/>
    </row>
    <row r="58" spans="1:24">
      <c r="A58" s="4" t="s">
        <v>12</v>
      </c>
      <c r="B58" s="5">
        <v>44558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7"/>
      <c r="N58" s="7"/>
      <c r="O58" s="43"/>
      <c r="P58" s="27"/>
      <c r="Q58" s="27"/>
      <c r="R58" s="27"/>
      <c r="S58" s="27"/>
      <c r="T58" s="27"/>
      <c r="U58" s="32"/>
      <c r="V58" s="32"/>
      <c r="W58" s="32"/>
      <c r="X58" s="32"/>
    </row>
    <row r="59" spans="1:24">
      <c r="A59" s="4" t="s">
        <v>13</v>
      </c>
      <c r="B59" s="5">
        <v>44559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7"/>
      <c r="N59" s="7"/>
      <c r="O59" s="43"/>
      <c r="P59" s="27"/>
      <c r="Q59" s="27"/>
      <c r="R59" s="27"/>
      <c r="S59" s="27"/>
      <c r="T59" s="27"/>
      <c r="U59" s="32"/>
      <c r="V59" s="32"/>
      <c r="W59" s="32"/>
      <c r="X59" s="32"/>
    </row>
    <row r="60" spans="1:24">
      <c r="A60" s="4" t="s">
        <v>14</v>
      </c>
      <c r="B60" s="5">
        <v>44560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7"/>
      <c r="N60" s="7"/>
      <c r="O60" s="43"/>
      <c r="P60" s="27"/>
      <c r="Q60" s="27"/>
      <c r="R60" s="27"/>
      <c r="S60" s="27"/>
      <c r="T60" s="27"/>
      <c r="U60" s="32"/>
      <c r="V60" s="32"/>
      <c r="W60" s="32"/>
      <c r="X60" s="32"/>
    </row>
    <row r="61" spans="1:24">
      <c r="A61" s="4" t="s">
        <v>15</v>
      </c>
      <c r="B61" s="5">
        <v>44561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7"/>
      <c r="N61" s="7"/>
      <c r="O61" s="43"/>
      <c r="P61" s="27"/>
      <c r="Q61" s="27"/>
      <c r="R61" s="27"/>
      <c r="S61" s="30"/>
      <c r="T61" s="30"/>
      <c r="U61" s="32"/>
      <c r="V61" s="32"/>
      <c r="W61" s="32"/>
      <c r="X61" s="32"/>
    </row>
    <row r="62" spans="1:24">
      <c r="A62" s="24" t="s">
        <v>16</v>
      </c>
      <c r="B62" s="28">
        <v>44562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7"/>
      <c r="N62" s="27"/>
      <c r="O62" s="44"/>
      <c r="P62" s="8"/>
      <c r="Q62" s="8"/>
      <c r="R62" s="8"/>
      <c r="S62" s="30"/>
      <c r="T62" s="30"/>
      <c r="U62" s="32"/>
      <c r="V62" s="32"/>
      <c r="W62" s="32"/>
      <c r="X62" s="32"/>
    </row>
    <row r="63" spans="1:24">
      <c r="A63" s="24" t="s">
        <v>17</v>
      </c>
      <c r="B63" s="25">
        <v>44563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7"/>
      <c r="N63" s="27"/>
      <c r="O63" s="44"/>
      <c r="P63" s="8"/>
      <c r="Q63" s="8"/>
      <c r="R63" s="8"/>
      <c r="S63" s="27"/>
      <c r="T63" s="27"/>
      <c r="U63" s="32"/>
      <c r="V63" s="32"/>
      <c r="W63" s="32"/>
      <c r="X63" s="32"/>
    </row>
    <row r="64" spans="1:24">
      <c r="A64" s="4" t="s">
        <v>18</v>
      </c>
      <c r="B64" s="5">
        <v>44564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7"/>
      <c r="N64" s="7"/>
      <c r="O64" s="43"/>
      <c r="P64" s="27"/>
      <c r="Q64" s="27"/>
      <c r="R64" s="27"/>
      <c r="S64" s="27"/>
      <c r="T64" s="27"/>
      <c r="U64" s="32"/>
      <c r="V64" s="32"/>
      <c r="W64" s="32"/>
      <c r="X64" s="32"/>
    </row>
    <row r="65" spans="1:24">
      <c r="A65" s="4" t="s">
        <v>12</v>
      </c>
      <c r="B65" s="5">
        <v>44565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7"/>
      <c r="N65" s="7"/>
      <c r="O65" s="43"/>
      <c r="P65" s="27"/>
      <c r="Q65" s="27"/>
      <c r="R65" s="27"/>
      <c r="S65" s="27"/>
      <c r="T65" s="27"/>
      <c r="U65" s="32"/>
      <c r="V65" s="32"/>
      <c r="W65" s="32"/>
      <c r="X65" s="32"/>
    </row>
    <row r="66" spans="1:24">
      <c r="A66" s="4" t="s">
        <v>13</v>
      </c>
      <c r="B66" s="5">
        <v>44566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7"/>
      <c r="N66" s="7"/>
      <c r="O66" s="43"/>
      <c r="P66" s="27"/>
      <c r="Q66" s="27"/>
      <c r="R66" s="27"/>
      <c r="S66" s="27"/>
      <c r="T66" s="27"/>
      <c r="U66" s="32"/>
      <c r="V66" s="32"/>
      <c r="W66" s="32"/>
      <c r="X66" s="32"/>
    </row>
    <row r="67" spans="1:24">
      <c r="A67" s="4" t="s">
        <v>14</v>
      </c>
      <c r="B67" s="5">
        <v>44567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7"/>
      <c r="N67" s="7"/>
      <c r="O67" s="43"/>
      <c r="P67" s="27"/>
      <c r="Q67" s="27"/>
      <c r="R67" s="27"/>
      <c r="S67" s="27"/>
      <c r="T67" s="27"/>
      <c r="U67" s="32"/>
      <c r="V67" s="32"/>
      <c r="W67" s="32"/>
      <c r="X67" s="32"/>
    </row>
    <row r="68" spans="1:24">
      <c r="A68" s="4" t="s">
        <v>15</v>
      </c>
      <c r="B68" s="5">
        <v>44568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7"/>
      <c r="N68" s="7"/>
      <c r="O68" s="43"/>
      <c r="P68" s="27"/>
      <c r="Q68" s="27"/>
      <c r="R68" s="27"/>
      <c r="S68" s="30"/>
      <c r="T68" s="30"/>
      <c r="U68" s="32"/>
      <c r="V68" s="32"/>
      <c r="W68" s="32"/>
      <c r="X68" s="32"/>
    </row>
    <row r="69" spans="1:24">
      <c r="A69" s="24" t="s">
        <v>16</v>
      </c>
      <c r="B69" s="25">
        <v>44569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7"/>
      <c r="N69" s="27"/>
      <c r="O69" s="44"/>
      <c r="P69" s="8"/>
      <c r="Q69" s="8"/>
      <c r="R69" s="8"/>
      <c r="S69" s="30"/>
      <c r="T69" s="30"/>
      <c r="U69" s="32"/>
      <c r="V69" s="32"/>
      <c r="W69" s="32"/>
      <c r="X69" s="32"/>
    </row>
    <row r="70" spans="1:24">
      <c r="A70" s="24" t="s">
        <v>17</v>
      </c>
      <c r="B70" s="25">
        <v>44570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7"/>
      <c r="N70" s="27"/>
      <c r="O70" s="44"/>
      <c r="P70" s="8"/>
      <c r="Q70" s="8"/>
      <c r="R70" s="8"/>
      <c r="S70" s="27"/>
      <c r="T70" s="27"/>
      <c r="U70" s="32"/>
      <c r="V70" s="32"/>
      <c r="W70" s="32"/>
      <c r="X70" s="32"/>
    </row>
    <row r="71" spans="1:24">
      <c r="A71" s="4" t="s">
        <v>18</v>
      </c>
      <c r="B71" s="5">
        <v>44571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7"/>
      <c r="N71" s="7"/>
      <c r="O71" s="43"/>
      <c r="P71" s="27"/>
      <c r="Q71" s="27"/>
      <c r="R71" s="27"/>
      <c r="S71" s="27"/>
      <c r="T71" s="27"/>
      <c r="U71" s="32"/>
      <c r="V71" s="32"/>
      <c r="W71" s="32"/>
      <c r="X71" s="32"/>
    </row>
    <row r="72" spans="1:24">
      <c r="A72" s="4" t="s">
        <v>12</v>
      </c>
      <c r="B72" s="5">
        <v>44572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7"/>
      <c r="N72" s="7"/>
      <c r="O72" s="43"/>
      <c r="P72" s="27"/>
      <c r="Q72" s="27"/>
      <c r="R72" s="27"/>
      <c r="S72" s="27"/>
      <c r="T72" s="27"/>
      <c r="U72" s="32"/>
      <c r="V72" s="32"/>
      <c r="W72" s="32"/>
      <c r="X72" s="32"/>
    </row>
    <row r="73" spans="1:24">
      <c r="A73" s="4" t="s">
        <v>13</v>
      </c>
      <c r="B73" s="5">
        <v>44573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7"/>
      <c r="N73" s="7"/>
      <c r="O73" s="43"/>
      <c r="P73" s="27"/>
      <c r="Q73" s="27"/>
      <c r="R73" s="27"/>
      <c r="S73" s="27"/>
      <c r="T73" s="27"/>
      <c r="U73" s="32"/>
      <c r="V73" s="32"/>
      <c r="W73" s="32"/>
      <c r="X73" s="32"/>
    </row>
    <row r="74" spans="1:24">
      <c r="A74" s="4" t="s">
        <v>14</v>
      </c>
      <c r="B74" s="5">
        <v>44574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7"/>
      <c r="N74" s="7"/>
      <c r="O74" s="43"/>
      <c r="P74" s="27"/>
      <c r="Q74" s="27"/>
      <c r="R74" s="27"/>
      <c r="S74" s="27"/>
      <c r="T74" s="27"/>
      <c r="U74" s="32"/>
      <c r="V74" s="32"/>
      <c r="W74" s="32"/>
      <c r="X74" s="32"/>
    </row>
    <row r="75" spans="1:24">
      <c r="A75" s="4" t="s">
        <v>15</v>
      </c>
      <c r="B75" s="5">
        <v>44575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7"/>
      <c r="N75" s="7"/>
      <c r="O75" s="43"/>
      <c r="P75" s="27"/>
      <c r="Q75" s="27"/>
      <c r="R75" s="27"/>
      <c r="S75" s="30"/>
      <c r="T75" s="30"/>
      <c r="U75" s="32"/>
      <c r="V75" s="32"/>
      <c r="W75" s="32"/>
      <c r="X75" s="32"/>
    </row>
    <row r="76" spans="1:24">
      <c r="A76" s="24" t="s">
        <v>16</v>
      </c>
      <c r="B76" s="25">
        <v>44576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7"/>
      <c r="N76" s="27"/>
      <c r="O76" s="44"/>
      <c r="P76" s="8"/>
      <c r="Q76" s="8"/>
      <c r="R76" s="8"/>
      <c r="S76" s="30"/>
      <c r="T76" s="30"/>
      <c r="U76" s="32"/>
      <c r="V76" s="32"/>
      <c r="W76" s="32"/>
      <c r="X76" s="32"/>
    </row>
    <row r="77" spans="1:24">
      <c r="A77" s="24" t="s">
        <v>17</v>
      </c>
      <c r="B77" s="25">
        <v>44577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7"/>
      <c r="N77" s="27"/>
      <c r="O77" s="44"/>
      <c r="P77" s="8"/>
      <c r="Q77" s="8"/>
      <c r="R77" s="8"/>
      <c r="S77" s="30"/>
      <c r="T77" s="30"/>
      <c r="U77" s="32"/>
      <c r="V77" s="32"/>
      <c r="W77" s="32"/>
      <c r="X77" s="32"/>
    </row>
    <row r="78" spans="1:24">
      <c r="A78" s="4" t="s">
        <v>18</v>
      </c>
      <c r="B78" s="5">
        <v>44578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7"/>
      <c r="N78" s="7"/>
      <c r="O78" s="43"/>
      <c r="P78" s="27"/>
      <c r="Q78" s="27"/>
      <c r="R78" s="27"/>
      <c r="S78" s="27"/>
      <c r="T78" s="27"/>
      <c r="U78" s="32"/>
      <c r="V78" s="32"/>
      <c r="W78" s="32"/>
      <c r="X78" s="32"/>
    </row>
    <row r="79" spans="1:24">
      <c r="A79" s="4" t="s">
        <v>12</v>
      </c>
      <c r="B79" s="5">
        <v>44579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7"/>
      <c r="N79" s="7"/>
      <c r="O79" s="43"/>
      <c r="P79" s="27"/>
      <c r="Q79" s="27"/>
      <c r="R79" s="27"/>
      <c r="S79" s="27"/>
      <c r="T79" s="27"/>
      <c r="U79" s="32"/>
      <c r="V79" s="32"/>
      <c r="W79" s="32"/>
      <c r="X79" s="32"/>
    </row>
    <row r="80" spans="1:24">
      <c r="A80" s="4" t="s">
        <v>13</v>
      </c>
      <c r="B80" s="5">
        <v>44580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7"/>
      <c r="N80" s="7"/>
      <c r="O80" s="43"/>
      <c r="P80" s="27"/>
      <c r="Q80" s="27"/>
      <c r="R80" s="27"/>
      <c r="S80" s="27"/>
      <c r="T80" s="27"/>
      <c r="U80" s="32"/>
      <c r="V80" s="32"/>
      <c r="W80" s="32"/>
      <c r="X80" s="32"/>
    </row>
    <row r="81" spans="1:24">
      <c r="A81" s="4" t="s">
        <v>14</v>
      </c>
      <c r="B81" s="5">
        <v>44581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7"/>
      <c r="N81" s="7"/>
      <c r="O81" s="43"/>
      <c r="P81" s="27"/>
      <c r="Q81" s="27"/>
      <c r="R81" s="27"/>
      <c r="S81" s="27"/>
      <c r="T81" s="27"/>
      <c r="U81" s="32"/>
      <c r="V81" s="32"/>
      <c r="W81" s="32"/>
      <c r="X81" s="32"/>
    </row>
    <row r="82" spans="1:24">
      <c r="A82" s="4" t="s">
        <v>15</v>
      </c>
      <c r="B82" s="5">
        <v>44582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7"/>
      <c r="N82" s="7"/>
      <c r="O82" s="43"/>
      <c r="P82" s="27"/>
      <c r="Q82" s="27"/>
      <c r="R82" s="27"/>
      <c r="S82" s="30"/>
      <c r="T82" s="30"/>
      <c r="U82" s="32"/>
      <c r="V82" s="32"/>
      <c r="W82" s="32"/>
      <c r="X82" s="32"/>
    </row>
    <row r="83" spans="1:24">
      <c r="A83" s="24" t="s">
        <v>16</v>
      </c>
      <c r="B83" s="25">
        <v>44583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7"/>
      <c r="N83" s="27"/>
      <c r="O83" s="44"/>
      <c r="P83" s="8"/>
      <c r="Q83" s="8"/>
      <c r="R83" s="8"/>
      <c r="S83" s="30"/>
      <c r="T83" s="30"/>
      <c r="U83" s="32"/>
      <c r="V83" s="32"/>
      <c r="W83" s="32"/>
      <c r="X83" s="32"/>
    </row>
    <row r="84" spans="1:24">
      <c r="A84" s="24" t="s">
        <v>17</v>
      </c>
      <c r="B84" s="25">
        <v>44584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7"/>
      <c r="N84" s="27"/>
      <c r="O84" s="44"/>
      <c r="P84" s="8"/>
      <c r="Q84" s="8"/>
      <c r="R84" s="8"/>
      <c r="S84" s="27"/>
      <c r="T84" s="27"/>
      <c r="U84" s="32"/>
      <c r="V84" s="32"/>
      <c r="W84" s="32"/>
      <c r="X84" s="32"/>
    </row>
    <row r="85" spans="1:24">
      <c r="A85" s="4" t="s">
        <v>18</v>
      </c>
      <c r="B85" s="5">
        <v>44585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7"/>
      <c r="N85" s="7"/>
      <c r="O85" s="43"/>
      <c r="P85" s="27"/>
      <c r="Q85" s="27"/>
      <c r="R85" s="27"/>
      <c r="S85" s="27"/>
      <c r="T85" s="27"/>
      <c r="U85" s="32"/>
      <c r="V85" s="32"/>
      <c r="W85" s="32"/>
      <c r="X85" s="32"/>
    </row>
    <row r="86" spans="1:24">
      <c r="A86" s="4" t="s">
        <v>12</v>
      </c>
      <c r="B86" s="5">
        <v>44586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7"/>
      <c r="N86" s="7"/>
      <c r="O86" s="43"/>
      <c r="P86" s="27"/>
      <c r="Q86" s="27"/>
      <c r="R86" s="27"/>
      <c r="S86" s="27"/>
      <c r="T86" s="27"/>
      <c r="U86" s="32"/>
      <c r="V86" s="32"/>
      <c r="W86" s="32"/>
      <c r="X86" s="32"/>
    </row>
    <row r="87" spans="1:24">
      <c r="A87" s="4" t="s">
        <v>13</v>
      </c>
      <c r="B87" s="5">
        <v>44587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7"/>
      <c r="N87" s="7"/>
      <c r="O87" s="43"/>
      <c r="P87" s="27"/>
      <c r="Q87" s="27"/>
      <c r="R87" s="27"/>
      <c r="S87" s="27"/>
      <c r="T87" s="27"/>
      <c r="U87" s="32"/>
      <c r="V87" s="32"/>
      <c r="W87" s="32"/>
      <c r="X87" s="32"/>
    </row>
    <row r="88" spans="1:24">
      <c r="A88" s="4" t="s">
        <v>14</v>
      </c>
      <c r="B88" s="5">
        <v>44588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7"/>
      <c r="N88" s="7"/>
      <c r="O88" s="43"/>
      <c r="P88" s="27"/>
      <c r="Q88" s="27"/>
      <c r="R88" s="27"/>
      <c r="S88" s="27"/>
      <c r="T88" s="27"/>
      <c r="U88" s="32"/>
      <c r="V88" s="32"/>
      <c r="W88" s="32"/>
      <c r="X88" s="32"/>
    </row>
    <row r="89" spans="1:24">
      <c r="A89" s="4" t="s">
        <v>15</v>
      </c>
      <c r="B89" s="5">
        <v>44589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7"/>
      <c r="N89" s="7"/>
      <c r="O89" s="43"/>
      <c r="P89" s="27"/>
      <c r="Q89" s="27"/>
      <c r="R89" s="27"/>
      <c r="S89" s="30"/>
      <c r="T89" s="30"/>
      <c r="U89" s="32"/>
      <c r="V89" s="32"/>
      <c r="W89" s="32"/>
      <c r="X89" s="32"/>
    </row>
    <row r="90" spans="1:24">
      <c r="A90" s="24" t="s">
        <v>16</v>
      </c>
      <c r="B90" s="25">
        <v>44590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7"/>
      <c r="N90" s="27"/>
      <c r="O90" s="44"/>
      <c r="P90" s="8"/>
      <c r="Q90" s="8"/>
      <c r="R90" s="8"/>
      <c r="S90" s="30"/>
      <c r="T90" s="30"/>
      <c r="U90" s="32"/>
      <c r="V90" s="32"/>
      <c r="W90" s="32"/>
      <c r="X90" s="32"/>
    </row>
    <row r="91" spans="1:24">
      <c r="A91" s="24" t="s">
        <v>17</v>
      </c>
      <c r="B91" s="25">
        <v>44591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7"/>
      <c r="N91" s="27"/>
      <c r="O91" s="44"/>
      <c r="P91" s="8"/>
      <c r="Q91" s="8"/>
      <c r="R91" s="8"/>
    </row>
    <row r="92" spans="1:24">
      <c r="A92" s="4" t="s">
        <v>18</v>
      </c>
      <c r="B92" s="5">
        <v>44592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7"/>
      <c r="N92" s="7"/>
      <c r="O92" s="43"/>
      <c r="P92" s="27"/>
      <c r="Q92" s="27"/>
      <c r="R92" s="27"/>
    </row>
    <row r="93" spans="1:24">
      <c r="A93" s="4" t="s">
        <v>12</v>
      </c>
      <c r="B93" s="5">
        <v>44593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7"/>
      <c r="N93" s="7"/>
      <c r="O93" s="43"/>
      <c r="P93" s="27"/>
      <c r="Q93" s="27"/>
      <c r="R93" s="2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workbookViewId="0">
      <selection activeCell="M1" sqref="M1:X1048576"/>
    </sheetView>
  </sheetViews>
  <sheetFormatPr baseColWidth="10" defaultRowHeight="15" x14ac:dyDescent="0"/>
  <cols>
    <col min="1" max="1" width="10.83203125" style="1"/>
    <col min="2" max="2" width="10.83203125" style="2"/>
    <col min="13" max="14" width="14.33203125" bestFit="1" customWidth="1"/>
    <col min="15" max="15" width="14.33203125" customWidth="1"/>
    <col min="16" max="18" width="13.5" bestFit="1" customWidth="1"/>
    <col min="19" max="20" width="13" bestFit="1" customWidth="1"/>
    <col min="21" max="24" width="13" style="33" bestFit="1" customWidth="1"/>
  </cols>
  <sheetData>
    <row r="1" spans="1:24" ht="20">
      <c r="A1" s="3" t="s">
        <v>11</v>
      </c>
      <c r="B1" s="3" t="s">
        <v>19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9" t="s">
        <v>40</v>
      </c>
      <c r="N1" s="9" t="s">
        <v>41</v>
      </c>
      <c r="O1" s="42" t="s">
        <v>42</v>
      </c>
      <c r="P1" s="10" t="s">
        <v>44</v>
      </c>
      <c r="Q1" s="10" t="s">
        <v>45</v>
      </c>
      <c r="R1" s="10" t="s">
        <v>43</v>
      </c>
      <c r="S1" s="29" t="s">
        <v>46</v>
      </c>
      <c r="T1" s="29" t="s">
        <v>47</v>
      </c>
      <c r="U1" s="31" t="s">
        <v>32</v>
      </c>
      <c r="V1" s="31" t="s">
        <v>32</v>
      </c>
      <c r="W1" s="31" t="s">
        <v>32</v>
      </c>
      <c r="X1" s="31" t="s">
        <v>32</v>
      </c>
    </row>
    <row r="2" spans="1:24">
      <c r="A2" s="4" t="s">
        <v>13</v>
      </c>
      <c r="B2" s="5">
        <v>44594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43"/>
      <c r="P2" s="27"/>
      <c r="Q2" s="27"/>
      <c r="R2" s="27"/>
      <c r="S2" s="27"/>
      <c r="T2" s="27"/>
      <c r="U2" s="32" t="s">
        <v>24</v>
      </c>
      <c r="V2" s="32" t="s">
        <v>24</v>
      </c>
      <c r="W2" s="32" t="s">
        <v>24</v>
      </c>
      <c r="X2" s="32" t="s">
        <v>24</v>
      </c>
    </row>
    <row r="3" spans="1:24">
      <c r="A3" s="4" t="s">
        <v>14</v>
      </c>
      <c r="B3" s="5">
        <v>44595</v>
      </c>
      <c r="C3" s="6"/>
      <c r="D3" s="6" t="s">
        <v>24</v>
      </c>
      <c r="E3" s="6"/>
      <c r="F3" s="6"/>
      <c r="G3" s="6"/>
      <c r="H3" s="6"/>
      <c r="I3" s="6"/>
      <c r="J3" s="6"/>
      <c r="K3" s="6"/>
      <c r="L3" s="6"/>
      <c r="M3" s="7"/>
      <c r="N3" s="7"/>
      <c r="O3" s="43"/>
      <c r="P3" s="27"/>
      <c r="Q3" s="27"/>
      <c r="R3" s="27"/>
      <c r="S3" s="27"/>
      <c r="T3" s="27"/>
      <c r="U3" s="32"/>
      <c r="V3" s="32"/>
      <c r="W3" s="32"/>
      <c r="X3" s="32"/>
    </row>
    <row r="4" spans="1:24">
      <c r="A4" s="4" t="s">
        <v>15</v>
      </c>
      <c r="B4" s="5">
        <v>44596</v>
      </c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43"/>
      <c r="P4" s="27"/>
      <c r="Q4" s="27"/>
      <c r="R4" s="27"/>
      <c r="S4" s="27"/>
      <c r="T4" s="27"/>
      <c r="U4" s="32"/>
      <c r="V4" s="32"/>
      <c r="W4" s="32"/>
      <c r="X4" s="32"/>
    </row>
    <row r="5" spans="1:24">
      <c r="A5" s="24" t="s">
        <v>16</v>
      </c>
      <c r="B5" s="25">
        <v>44597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7"/>
      <c r="N5" s="7"/>
      <c r="O5" s="43"/>
      <c r="P5" s="27"/>
      <c r="Q5" s="27"/>
      <c r="R5" s="27"/>
      <c r="S5" s="30"/>
      <c r="T5" s="30"/>
      <c r="U5" s="32"/>
      <c r="V5" s="32"/>
      <c r="W5" s="32"/>
      <c r="X5" s="32"/>
    </row>
    <row r="6" spans="1:24">
      <c r="A6" s="24" t="s">
        <v>17</v>
      </c>
      <c r="B6" s="25">
        <v>44598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7"/>
      <c r="O6" s="44"/>
      <c r="P6" s="8"/>
      <c r="Q6" s="8"/>
      <c r="R6" s="8"/>
      <c r="S6" s="30"/>
      <c r="T6" s="30"/>
      <c r="U6" s="32"/>
      <c r="V6" s="32"/>
      <c r="W6" s="32"/>
      <c r="X6" s="32"/>
    </row>
    <row r="7" spans="1:24">
      <c r="A7" s="4" t="s">
        <v>18</v>
      </c>
      <c r="B7" s="5">
        <v>44599</v>
      </c>
      <c r="C7" s="6"/>
      <c r="D7" s="6"/>
      <c r="E7" s="6"/>
      <c r="F7" s="6"/>
      <c r="G7" s="6"/>
      <c r="H7" s="6"/>
      <c r="I7" s="6"/>
      <c r="J7" s="6"/>
      <c r="K7" s="6"/>
      <c r="L7" s="6"/>
      <c r="M7" s="27"/>
      <c r="N7" s="27"/>
      <c r="O7" s="44"/>
      <c r="P7" s="8"/>
      <c r="Q7" s="8"/>
      <c r="R7" s="8"/>
      <c r="S7" s="27"/>
      <c r="T7" s="27"/>
      <c r="U7" s="32"/>
      <c r="V7" s="32"/>
      <c r="W7" s="32"/>
      <c r="X7" s="32"/>
    </row>
    <row r="8" spans="1:24">
      <c r="A8" s="4" t="s">
        <v>12</v>
      </c>
      <c r="B8" s="5">
        <v>44600</v>
      </c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43"/>
      <c r="P8" s="27"/>
      <c r="Q8" s="27"/>
      <c r="R8" s="27"/>
      <c r="S8" s="27"/>
      <c r="T8" s="27"/>
      <c r="U8" s="32"/>
      <c r="V8" s="32"/>
      <c r="W8" s="32"/>
      <c r="X8" s="32"/>
    </row>
    <row r="9" spans="1:24">
      <c r="A9" s="4" t="s">
        <v>13</v>
      </c>
      <c r="B9" s="5">
        <v>44601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7"/>
      <c r="O9" s="43"/>
      <c r="P9" s="27"/>
      <c r="Q9" s="27"/>
      <c r="R9" s="27"/>
      <c r="S9" s="27"/>
      <c r="T9" s="27"/>
      <c r="U9" s="32"/>
      <c r="V9" s="32"/>
      <c r="W9" s="32"/>
      <c r="X9" s="32"/>
    </row>
    <row r="10" spans="1:24">
      <c r="A10" s="4" t="s">
        <v>14</v>
      </c>
      <c r="B10" s="5">
        <v>44602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  <c r="O10" s="43"/>
      <c r="P10" s="27"/>
      <c r="Q10" s="27"/>
      <c r="R10" s="27"/>
      <c r="S10" s="27"/>
      <c r="T10" s="27"/>
      <c r="U10" s="32"/>
      <c r="V10" s="32"/>
      <c r="W10" s="32"/>
      <c r="X10" s="32"/>
    </row>
    <row r="11" spans="1:24">
      <c r="A11" s="4" t="s">
        <v>15</v>
      </c>
      <c r="B11" s="5">
        <v>44603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27"/>
      <c r="N11" s="27"/>
      <c r="O11" s="44"/>
      <c r="P11" s="8"/>
      <c r="Q11" s="8"/>
      <c r="R11" s="8"/>
      <c r="S11" s="27"/>
      <c r="T11" s="27"/>
      <c r="U11" s="32"/>
      <c r="V11" s="32"/>
      <c r="W11" s="32"/>
      <c r="X11" s="32"/>
    </row>
    <row r="12" spans="1:24">
      <c r="A12" s="24" t="s">
        <v>16</v>
      </c>
      <c r="B12" s="25">
        <v>44604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7"/>
      <c r="N12" s="7"/>
      <c r="O12" s="43"/>
      <c r="P12" s="27"/>
      <c r="Q12" s="27"/>
      <c r="R12" s="27"/>
      <c r="S12" s="30"/>
      <c r="T12" s="30"/>
      <c r="U12" s="32"/>
      <c r="V12" s="32"/>
      <c r="W12" s="32"/>
      <c r="X12" s="32"/>
    </row>
    <row r="13" spans="1:24">
      <c r="A13" s="24" t="s">
        <v>17</v>
      </c>
      <c r="B13" s="25">
        <v>44605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7"/>
      <c r="N13" s="27"/>
      <c r="O13" s="44"/>
      <c r="P13" s="8"/>
      <c r="Q13" s="8"/>
      <c r="R13" s="8"/>
      <c r="S13" s="30"/>
      <c r="T13" s="30"/>
      <c r="U13" s="32"/>
      <c r="V13" s="32"/>
      <c r="W13" s="32"/>
      <c r="X13" s="32"/>
    </row>
    <row r="14" spans="1:24">
      <c r="A14" s="4" t="s">
        <v>18</v>
      </c>
      <c r="B14" s="5">
        <v>44606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27"/>
      <c r="N14" s="27"/>
      <c r="O14" s="44"/>
      <c r="P14" s="8"/>
      <c r="Q14" s="8"/>
      <c r="R14" s="8"/>
      <c r="S14" s="27"/>
      <c r="T14" s="27"/>
      <c r="U14" s="32"/>
      <c r="V14" s="32"/>
      <c r="W14" s="32"/>
      <c r="X14" s="32"/>
    </row>
    <row r="15" spans="1:24">
      <c r="A15" s="4" t="s">
        <v>12</v>
      </c>
      <c r="B15" s="5">
        <v>44607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  <c r="N15" s="7"/>
      <c r="O15" s="43"/>
      <c r="P15" s="27"/>
      <c r="Q15" s="27"/>
      <c r="R15" s="27"/>
      <c r="S15" s="27"/>
      <c r="T15" s="27"/>
      <c r="U15" s="32"/>
      <c r="V15" s="32"/>
      <c r="W15" s="32"/>
      <c r="X15" s="32"/>
    </row>
    <row r="16" spans="1:24">
      <c r="A16" s="4" t="s">
        <v>13</v>
      </c>
      <c r="B16" s="5">
        <v>44608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7"/>
      <c r="O16" s="43"/>
      <c r="P16" s="27"/>
      <c r="Q16" s="27"/>
      <c r="R16" s="27"/>
      <c r="S16" s="27"/>
      <c r="T16" s="27"/>
      <c r="U16" s="32"/>
      <c r="V16" s="32"/>
      <c r="W16" s="32"/>
      <c r="X16" s="32"/>
    </row>
    <row r="17" spans="1:24">
      <c r="A17" s="4" t="s">
        <v>14</v>
      </c>
      <c r="B17" s="5">
        <v>44609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  <c r="O17" s="43"/>
      <c r="P17" s="27"/>
      <c r="Q17" s="27"/>
      <c r="R17" s="27"/>
      <c r="S17" s="27"/>
      <c r="T17" s="27"/>
      <c r="U17" s="32"/>
      <c r="V17" s="32"/>
      <c r="W17" s="32"/>
      <c r="X17" s="32"/>
    </row>
    <row r="18" spans="1:24">
      <c r="A18" s="4" t="s">
        <v>15</v>
      </c>
      <c r="B18" s="5">
        <v>44610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7"/>
      <c r="O18" s="43"/>
      <c r="P18" s="27"/>
      <c r="Q18" s="27"/>
      <c r="R18" s="27"/>
      <c r="S18" s="27"/>
      <c r="T18" s="27"/>
      <c r="U18" s="32"/>
      <c r="V18" s="32"/>
      <c r="W18" s="32"/>
      <c r="X18" s="32"/>
    </row>
    <row r="19" spans="1:24">
      <c r="A19" s="24" t="s">
        <v>16</v>
      </c>
      <c r="B19" s="25">
        <v>44611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7"/>
      <c r="N19" s="7"/>
      <c r="O19" s="43"/>
      <c r="P19" s="27"/>
      <c r="Q19" s="27"/>
      <c r="R19" s="27"/>
      <c r="S19" s="30"/>
      <c r="T19" s="30"/>
      <c r="U19" s="32"/>
      <c r="V19" s="32"/>
      <c r="W19" s="32"/>
      <c r="X19" s="32"/>
    </row>
    <row r="20" spans="1:24">
      <c r="A20" s="24" t="s">
        <v>17</v>
      </c>
      <c r="B20" s="25">
        <v>44612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7"/>
      <c r="N20" s="27"/>
      <c r="O20" s="44"/>
      <c r="P20" s="8"/>
      <c r="Q20" s="8"/>
      <c r="R20" s="8"/>
      <c r="S20" s="30"/>
      <c r="T20" s="30"/>
      <c r="U20" s="32"/>
      <c r="V20" s="32"/>
      <c r="W20" s="32"/>
      <c r="X20" s="32"/>
    </row>
    <row r="21" spans="1:24">
      <c r="A21" s="4" t="s">
        <v>18</v>
      </c>
      <c r="B21" s="5">
        <v>44613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27"/>
      <c r="N21" s="27"/>
      <c r="O21" s="44"/>
      <c r="P21" s="8"/>
      <c r="Q21" s="8"/>
      <c r="R21" s="8"/>
      <c r="S21" s="27"/>
      <c r="T21" s="27"/>
      <c r="U21" s="32"/>
      <c r="V21" s="32"/>
      <c r="W21" s="32"/>
      <c r="X21" s="32"/>
    </row>
    <row r="22" spans="1:24">
      <c r="A22" s="4" t="s">
        <v>12</v>
      </c>
      <c r="B22" s="5">
        <v>44614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7"/>
      <c r="O22" s="43"/>
      <c r="P22" s="27"/>
      <c r="Q22" s="27"/>
      <c r="R22" s="27"/>
      <c r="S22" s="27"/>
      <c r="T22" s="27"/>
      <c r="U22" s="32"/>
      <c r="V22" s="32"/>
      <c r="W22" s="32"/>
      <c r="X22" s="32"/>
    </row>
    <row r="23" spans="1:24">
      <c r="A23" s="4" t="s">
        <v>13</v>
      </c>
      <c r="B23" s="5">
        <v>44615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  <c r="N23" s="7"/>
      <c r="O23" s="43"/>
      <c r="P23" s="27"/>
      <c r="Q23" s="27"/>
      <c r="R23" s="27"/>
      <c r="S23" s="27"/>
      <c r="T23" s="27"/>
      <c r="U23" s="32"/>
      <c r="V23" s="32"/>
      <c r="W23" s="32"/>
      <c r="X23" s="32"/>
    </row>
    <row r="24" spans="1:24">
      <c r="A24" s="4" t="s">
        <v>14</v>
      </c>
      <c r="B24" s="5">
        <v>44616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7"/>
      <c r="N24" s="7"/>
      <c r="O24" s="43"/>
      <c r="P24" s="27"/>
      <c r="Q24" s="27"/>
      <c r="R24" s="27"/>
      <c r="S24" s="27"/>
      <c r="T24" s="27"/>
      <c r="U24" s="32"/>
      <c r="V24" s="32"/>
      <c r="W24" s="32"/>
      <c r="X24" s="32"/>
    </row>
    <row r="25" spans="1:24">
      <c r="A25" s="4" t="s">
        <v>15</v>
      </c>
      <c r="B25" s="5">
        <v>44617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  <c r="N25" s="7"/>
      <c r="O25" s="43"/>
      <c r="P25" s="27"/>
      <c r="Q25" s="27"/>
      <c r="R25" s="27"/>
      <c r="S25" s="27"/>
      <c r="T25" s="27"/>
      <c r="U25" s="32"/>
      <c r="V25" s="32"/>
      <c r="W25" s="32"/>
      <c r="X25" s="32"/>
    </row>
    <row r="26" spans="1:24">
      <c r="A26" s="24" t="s">
        <v>16</v>
      </c>
      <c r="B26" s="25">
        <v>44618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7"/>
      <c r="N26" s="7"/>
      <c r="O26" s="43"/>
      <c r="P26" s="27"/>
      <c r="Q26" s="27"/>
      <c r="R26" s="27"/>
      <c r="S26" s="30"/>
      <c r="T26" s="30"/>
      <c r="U26" s="32"/>
      <c r="V26" s="32"/>
      <c r="W26" s="32"/>
      <c r="X26" s="32"/>
    </row>
    <row r="27" spans="1:24">
      <c r="A27" s="24" t="s">
        <v>17</v>
      </c>
      <c r="B27" s="25">
        <v>44619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 s="27"/>
      <c r="O27" s="44"/>
      <c r="P27" s="8"/>
      <c r="Q27" s="8"/>
      <c r="R27" s="8"/>
      <c r="S27" s="30"/>
      <c r="T27" s="30"/>
      <c r="U27" s="32"/>
      <c r="V27" s="32"/>
      <c r="W27" s="32"/>
      <c r="X27" s="32"/>
    </row>
    <row r="28" spans="1:24">
      <c r="A28" s="4" t="s">
        <v>18</v>
      </c>
      <c r="B28" s="5">
        <v>44620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27"/>
      <c r="N28" s="27"/>
      <c r="O28" s="44"/>
      <c r="P28" s="8"/>
      <c r="Q28" s="8"/>
      <c r="R28" s="8"/>
      <c r="S28" s="27"/>
      <c r="T28" s="27"/>
      <c r="U28" s="32"/>
      <c r="V28" s="32"/>
      <c r="W28" s="32"/>
      <c r="X28" s="32"/>
    </row>
    <row r="29" spans="1:24">
      <c r="A29" s="4" t="s">
        <v>12</v>
      </c>
      <c r="B29" s="5">
        <v>44621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  <c r="N29" s="7"/>
      <c r="O29" s="43"/>
      <c r="P29" s="27"/>
      <c r="Q29" s="27"/>
      <c r="R29" s="27"/>
      <c r="S29" s="27"/>
      <c r="T29" s="27"/>
      <c r="U29" s="32"/>
      <c r="V29" s="32"/>
      <c r="W29" s="32"/>
      <c r="X29" s="32"/>
    </row>
    <row r="30" spans="1:24">
      <c r="A30" s="4" t="s">
        <v>13</v>
      </c>
      <c r="B30" s="5">
        <v>44622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7"/>
      <c r="N30" s="7"/>
      <c r="O30" s="43"/>
      <c r="P30" s="27"/>
      <c r="Q30" s="27"/>
      <c r="R30" s="27"/>
      <c r="S30" s="27"/>
      <c r="T30" s="27"/>
      <c r="U30" s="32"/>
      <c r="V30" s="32"/>
      <c r="W30" s="32"/>
      <c r="X30" s="32"/>
    </row>
    <row r="31" spans="1:24">
      <c r="A31" s="4" t="s">
        <v>14</v>
      </c>
      <c r="B31" s="5">
        <v>44623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  <c r="N31" s="7"/>
      <c r="O31" s="43"/>
      <c r="P31" s="27"/>
      <c r="Q31" s="27"/>
      <c r="R31" s="27"/>
      <c r="S31" s="27"/>
      <c r="T31" s="27"/>
      <c r="U31" s="32"/>
      <c r="V31" s="32"/>
      <c r="W31" s="32"/>
      <c r="X31" s="32"/>
    </row>
    <row r="32" spans="1:24">
      <c r="A32" s="4" t="s">
        <v>15</v>
      </c>
      <c r="B32" s="5">
        <v>44624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  <c r="N32" s="7"/>
      <c r="O32" s="43"/>
      <c r="P32" s="27"/>
      <c r="Q32" s="27"/>
      <c r="R32" s="27"/>
      <c r="S32" s="27"/>
      <c r="T32" s="27"/>
      <c r="U32" s="32"/>
      <c r="V32" s="32"/>
      <c r="W32" s="32"/>
      <c r="X32" s="32"/>
    </row>
    <row r="33" spans="1:24">
      <c r="A33" s="24" t="s">
        <v>16</v>
      </c>
      <c r="B33" s="25">
        <v>44625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7"/>
      <c r="N33" s="7"/>
      <c r="O33" s="43"/>
      <c r="P33" s="27"/>
      <c r="Q33" s="27"/>
      <c r="R33" s="27"/>
      <c r="S33" s="30"/>
      <c r="T33" s="30"/>
      <c r="U33" s="32"/>
      <c r="V33" s="32"/>
      <c r="W33" s="32"/>
      <c r="X33" s="32"/>
    </row>
    <row r="34" spans="1:24">
      <c r="A34" s="24" t="s">
        <v>17</v>
      </c>
      <c r="B34" s="25">
        <v>44626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7"/>
      <c r="N34" s="27"/>
      <c r="O34" s="44"/>
      <c r="P34" s="8"/>
      <c r="Q34" s="8"/>
      <c r="R34" s="8"/>
      <c r="S34" s="30"/>
      <c r="T34" s="30"/>
      <c r="U34" s="32"/>
      <c r="V34" s="32"/>
      <c r="W34" s="32"/>
      <c r="X34" s="32"/>
    </row>
    <row r="35" spans="1:24">
      <c r="A35" s="4" t="s">
        <v>18</v>
      </c>
      <c r="B35" s="5">
        <v>44627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27"/>
      <c r="N35" s="27"/>
      <c r="O35" s="44"/>
      <c r="P35" s="8"/>
      <c r="Q35" s="8"/>
      <c r="R35" s="8"/>
      <c r="S35" s="27"/>
      <c r="T35" s="27"/>
      <c r="U35" s="32"/>
      <c r="V35" s="32"/>
      <c r="W35" s="32"/>
      <c r="X35" s="32"/>
    </row>
    <row r="36" spans="1:24">
      <c r="A36" s="4" t="s">
        <v>12</v>
      </c>
      <c r="B36" s="5">
        <v>44628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7"/>
      <c r="N36" s="7"/>
      <c r="O36" s="43"/>
      <c r="P36" s="27"/>
      <c r="Q36" s="27"/>
      <c r="R36" s="27"/>
      <c r="S36" s="27"/>
      <c r="T36" s="27"/>
      <c r="U36" s="32"/>
      <c r="V36" s="32"/>
      <c r="W36" s="32"/>
      <c r="X36" s="32"/>
    </row>
    <row r="37" spans="1:24">
      <c r="A37" s="4" t="s">
        <v>13</v>
      </c>
      <c r="B37" s="5">
        <v>44629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7"/>
      <c r="N37" s="7"/>
      <c r="O37" s="43"/>
      <c r="P37" s="27"/>
      <c r="Q37" s="27"/>
      <c r="R37" s="27"/>
      <c r="S37" s="27"/>
      <c r="T37" s="27"/>
      <c r="U37" s="32"/>
      <c r="V37" s="32"/>
      <c r="W37" s="32"/>
      <c r="X37" s="32"/>
    </row>
    <row r="38" spans="1:24">
      <c r="A38" s="4" t="s">
        <v>14</v>
      </c>
      <c r="B38" s="5">
        <v>44630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7"/>
      <c r="N38" s="7"/>
      <c r="O38" s="43"/>
      <c r="P38" s="27"/>
      <c r="Q38" s="27"/>
      <c r="R38" s="27"/>
      <c r="S38" s="27"/>
      <c r="T38" s="27"/>
      <c r="U38" s="32"/>
      <c r="V38" s="32"/>
      <c r="W38" s="32"/>
      <c r="X38" s="32"/>
    </row>
    <row r="39" spans="1:24">
      <c r="A39" s="4" t="s">
        <v>15</v>
      </c>
      <c r="B39" s="5">
        <v>44631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7"/>
      <c r="N39" s="7"/>
      <c r="O39" s="43"/>
      <c r="P39" s="27"/>
      <c r="Q39" s="27"/>
      <c r="R39" s="27"/>
      <c r="S39" s="27"/>
      <c r="T39" s="27"/>
      <c r="U39" s="32"/>
      <c r="V39" s="32"/>
      <c r="W39" s="32"/>
      <c r="X39" s="32"/>
    </row>
    <row r="40" spans="1:24">
      <c r="A40" s="24" t="s">
        <v>16</v>
      </c>
      <c r="B40" s="25">
        <v>44632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7"/>
      <c r="N40" s="7"/>
      <c r="O40" s="43"/>
      <c r="P40" s="27"/>
      <c r="Q40" s="27"/>
      <c r="R40" s="27"/>
      <c r="S40" s="27"/>
      <c r="T40" s="27"/>
      <c r="U40" s="32"/>
      <c r="V40" s="32"/>
      <c r="W40" s="32"/>
      <c r="X40" s="32"/>
    </row>
    <row r="41" spans="1:24">
      <c r="A41" s="24" t="s">
        <v>17</v>
      </c>
      <c r="B41" s="25">
        <v>44633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7"/>
      <c r="N41" s="27"/>
      <c r="O41" s="44"/>
      <c r="P41" s="8"/>
      <c r="Q41" s="8"/>
      <c r="R41" s="8"/>
      <c r="S41" s="30"/>
      <c r="T41" s="30"/>
      <c r="U41" s="32"/>
      <c r="V41" s="32"/>
      <c r="W41" s="32"/>
      <c r="X41" s="32"/>
    </row>
    <row r="42" spans="1:24">
      <c r="A42" s="4" t="s">
        <v>18</v>
      </c>
      <c r="B42" s="5">
        <v>44634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27"/>
      <c r="N42" s="27"/>
      <c r="O42" s="44"/>
      <c r="P42" s="8"/>
      <c r="Q42" s="8"/>
      <c r="R42" s="8"/>
      <c r="S42" s="27"/>
      <c r="T42" s="27"/>
      <c r="U42" s="32"/>
      <c r="V42" s="32"/>
      <c r="W42" s="32"/>
      <c r="X42" s="32"/>
    </row>
    <row r="43" spans="1:24">
      <c r="A43" s="4" t="s">
        <v>12</v>
      </c>
      <c r="B43" s="5">
        <v>44635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7"/>
      <c r="N43" s="7"/>
      <c r="O43" s="43"/>
      <c r="P43" s="27"/>
      <c r="Q43" s="27"/>
      <c r="R43" s="27"/>
      <c r="S43" s="27"/>
      <c r="T43" s="27"/>
      <c r="U43" s="32"/>
      <c r="V43" s="32"/>
      <c r="W43" s="32"/>
      <c r="X43" s="32"/>
    </row>
    <row r="44" spans="1:24">
      <c r="A44" s="4" t="s">
        <v>13</v>
      </c>
      <c r="B44" s="5">
        <v>44636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7"/>
      <c r="N44" s="7"/>
      <c r="O44" s="43"/>
      <c r="P44" s="27"/>
      <c r="Q44" s="27"/>
      <c r="R44" s="27"/>
      <c r="S44" s="27"/>
      <c r="T44" s="27"/>
      <c r="U44" s="32"/>
      <c r="V44" s="32"/>
      <c r="W44" s="32"/>
      <c r="X44" s="32"/>
    </row>
    <row r="45" spans="1:24">
      <c r="A45" s="4" t="s">
        <v>14</v>
      </c>
      <c r="B45" s="5">
        <v>44637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7"/>
      <c r="N45" s="7"/>
      <c r="O45" s="43"/>
      <c r="P45" s="27"/>
      <c r="Q45" s="27"/>
      <c r="R45" s="27"/>
      <c r="S45" s="27"/>
      <c r="T45" s="27"/>
      <c r="U45" s="32"/>
      <c r="V45" s="32"/>
      <c r="W45" s="32"/>
      <c r="X45" s="32"/>
    </row>
    <row r="46" spans="1:24">
      <c r="A46" s="4" t="s">
        <v>15</v>
      </c>
      <c r="B46" s="5">
        <v>44638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7"/>
      <c r="N46" s="7"/>
      <c r="O46" s="43"/>
      <c r="P46" s="27"/>
      <c r="Q46" s="27"/>
      <c r="R46" s="27"/>
      <c r="S46" s="27"/>
      <c r="T46" s="27"/>
      <c r="U46" s="32"/>
      <c r="V46" s="32"/>
      <c r="W46" s="32"/>
      <c r="X46" s="32"/>
    </row>
    <row r="47" spans="1:24">
      <c r="A47" s="24" t="s">
        <v>16</v>
      </c>
      <c r="B47" s="25">
        <v>44639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7"/>
      <c r="N47" s="7"/>
      <c r="O47" s="43"/>
      <c r="P47" s="27"/>
      <c r="Q47" s="27"/>
      <c r="R47" s="27"/>
      <c r="S47" s="30"/>
      <c r="T47" s="30"/>
      <c r="U47" s="32"/>
      <c r="V47" s="32"/>
      <c r="W47" s="32"/>
      <c r="X47" s="32"/>
    </row>
    <row r="48" spans="1:24">
      <c r="A48" s="24" t="s">
        <v>17</v>
      </c>
      <c r="B48" s="25">
        <v>44640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7"/>
      <c r="N48" s="27"/>
      <c r="O48" s="44"/>
      <c r="P48" s="8"/>
      <c r="Q48" s="8"/>
      <c r="R48" s="8"/>
      <c r="S48" s="30"/>
      <c r="T48" s="30"/>
      <c r="U48" s="32"/>
      <c r="V48" s="32"/>
      <c r="W48" s="32"/>
      <c r="X48" s="32"/>
    </row>
    <row r="49" spans="1:24">
      <c r="A49" s="4" t="s">
        <v>18</v>
      </c>
      <c r="B49" s="5">
        <v>44641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27"/>
      <c r="N49" s="27"/>
      <c r="O49" s="44"/>
      <c r="P49" s="8"/>
      <c r="Q49" s="8"/>
      <c r="R49" s="8"/>
      <c r="S49" s="27"/>
      <c r="T49" s="27"/>
      <c r="U49" s="32"/>
      <c r="V49" s="32"/>
      <c r="W49" s="32"/>
      <c r="X49" s="32"/>
    </row>
    <row r="50" spans="1:24">
      <c r="A50" s="4" t="s">
        <v>12</v>
      </c>
      <c r="B50" s="5">
        <v>44642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7"/>
      <c r="N50" s="7"/>
      <c r="O50" s="43"/>
      <c r="P50" s="27"/>
      <c r="Q50" s="27"/>
      <c r="R50" s="27"/>
      <c r="S50" s="27"/>
      <c r="T50" s="27"/>
      <c r="U50" s="32"/>
      <c r="V50" s="32"/>
      <c r="W50" s="32"/>
      <c r="X50" s="32"/>
    </row>
    <row r="51" spans="1:24">
      <c r="A51" s="4" t="s">
        <v>13</v>
      </c>
      <c r="B51" s="5">
        <v>44643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7"/>
      <c r="N51" s="7"/>
      <c r="O51" s="43"/>
      <c r="P51" s="27"/>
      <c r="Q51" s="27"/>
      <c r="R51" s="27"/>
      <c r="S51" s="27"/>
      <c r="T51" s="27"/>
      <c r="U51" s="32"/>
      <c r="V51" s="32"/>
      <c r="W51" s="32"/>
      <c r="X51" s="32"/>
    </row>
    <row r="52" spans="1:24">
      <c r="A52" s="4" t="s">
        <v>14</v>
      </c>
      <c r="B52" s="5">
        <v>44644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7"/>
      <c r="N52" s="7"/>
      <c r="O52" s="43"/>
      <c r="P52" s="27"/>
      <c r="Q52" s="27"/>
      <c r="R52" s="27"/>
      <c r="S52" s="27"/>
      <c r="T52" s="27"/>
      <c r="U52" s="32"/>
      <c r="V52" s="32"/>
      <c r="W52" s="32"/>
      <c r="X52" s="32"/>
    </row>
    <row r="53" spans="1:24">
      <c r="A53" s="4" t="s">
        <v>15</v>
      </c>
      <c r="B53" s="5">
        <v>44645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7"/>
      <c r="N53" s="7"/>
      <c r="O53" s="43"/>
      <c r="P53" s="27"/>
      <c r="Q53" s="27"/>
      <c r="R53" s="27"/>
      <c r="S53" s="27"/>
      <c r="T53" s="27"/>
      <c r="U53" s="32"/>
      <c r="V53" s="32"/>
      <c r="W53" s="32"/>
      <c r="X53" s="32"/>
    </row>
    <row r="54" spans="1:24">
      <c r="A54" s="24" t="s">
        <v>16</v>
      </c>
      <c r="B54" s="25">
        <v>44646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7"/>
      <c r="N54" s="7"/>
      <c r="O54" s="43"/>
      <c r="P54" s="27"/>
      <c r="Q54" s="27"/>
      <c r="R54" s="27"/>
      <c r="S54" s="30"/>
      <c r="T54" s="30"/>
      <c r="U54" s="32"/>
      <c r="V54" s="32"/>
      <c r="W54" s="32"/>
      <c r="X54" s="32"/>
    </row>
    <row r="55" spans="1:24">
      <c r="A55" s="24" t="s">
        <v>17</v>
      </c>
      <c r="B55" s="25">
        <v>44647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7"/>
      <c r="N55" s="27"/>
      <c r="O55" s="44"/>
      <c r="P55" s="8"/>
      <c r="Q55" s="8"/>
      <c r="R55" s="8"/>
      <c r="S55" s="30"/>
      <c r="T55" s="30"/>
      <c r="U55" s="32"/>
      <c r="V55" s="32"/>
      <c r="W55" s="32"/>
      <c r="X55" s="32"/>
    </row>
    <row r="56" spans="1:24">
      <c r="A56" s="4" t="s">
        <v>18</v>
      </c>
      <c r="B56" s="5">
        <v>44648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27"/>
      <c r="N56" s="27"/>
      <c r="O56" s="44"/>
      <c r="P56" s="8"/>
      <c r="Q56" s="8"/>
      <c r="R56" s="8"/>
      <c r="S56" s="27"/>
      <c r="T56" s="27"/>
      <c r="U56" s="32"/>
      <c r="V56" s="32"/>
      <c r="W56" s="32"/>
      <c r="X56" s="32"/>
    </row>
    <row r="57" spans="1:24">
      <c r="A57" s="4" t="s">
        <v>12</v>
      </c>
      <c r="B57" s="5">
        <v>44649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7"/>
      <c r="N57" s="7"/>
      <c r="O57" s="43"/>
      <c r="P57" s="27"/>
      <c r="Q57" s="27"/>
      <c r="R57" s="27"/>
      <c r="S57" s="27"/>
      <c r="T57" s="27"/>
      <c r="U57" s="32"/>
      <c r="V57" s="32"/>
      <c r="W57" s="32"/>
      <c r="X57" s="32"/>
    </row>
    <row r="58" spans="1:24">
      <c r="A58" s="4" t="s">
        <v>13</v>
      </c>
      <c r="B58" s="5">
        <v>44650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7"/>
      <c r="N58" s="7"/>
      <c r="O58" s="43"/>
      <c r="P58" s="27"/>
      <c r="Q58" s="27"/>
      <c r="R58" s="27"/>
      <c r="S58" s="27"/>
      <c r="T58" s="27"/>
      <c r="U58" s="32"/>
      <c r="V58" s="32"/>
      <c r="W58" s="32"/>
      <c r="X58" s="32"/>
    </row>
    <row r="59" spans="1:24">
      <c r="A59" s="4" t="s">
        <v>14</v>
      </c>
      <c r="B59" s="5">
        <v>44651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7"/>
      <c r="N59" s="7"/>
      <c r="O59" s="43"/>
      <c r="P59" s="27"/>
      <c r="Q59" s="27"/>
      <c r="R59" s="27"/>
      <c r="S59" s="27"/>
      <c r="T59" s="27"/>
      <c r="U59" s="32"/>
      <c r="V59" s="32"/>
      <c r="W59" s="32"/>
      <c r="X59" s="32"/>
    </row>
    <row r="60" spans="1:24">
      <c r="A60" s="4" t="s">
        <v>15</v>
      </c>
      <c r="B60" s="5">
        <v>44652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7"/>
      <c r="N60" s="7"/>
      <c r="O60" s="43"/>
      <c r="P60" s="27"/>
      <c r="Q60" s="27"/>
      <c r="R60" s="27"/>
      <c r="S60" s="27"/>
      <c r="T60" s="27"/>
      <c r="U60" s="32"/>
      <c r="V60" s="32"/>
      <c r="W60" s="32"/>
      <c r="X60" s="32"/>
    </row>
    <row r="61" spans="1:24">
      <c r="A61" s="24" t="s">
        <v>16</v>
      </c>
      <c r="B61" s="25">
        <v>44653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7"/>
      <c r="N61" s="7"/>
      <c r="O61" s="43"/>
      <c r="P61" s="27"/>
      <c r="Q61" s="27"/>
      <c r="R61" s="27"/>
      <c r="S61" s="30"/>
      <c r="T61" s="30"/>
      <c r="U61" s="32"/>
      <c r="V61" s="32"/>
      <c r="W61" s="32"/>
      <c r="X61" s="32"/>
    </row>
    <row r="62" spans="1:24">
      <c r="A62" s="24" t="s">
        <v>17</v>
      </c>
      <c r="B62" s="25">
        <v>44654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7"/>
      <c r="N62" s="27"/>
      <c r="O62" s="44"/>
      <c r="P62" s="8"/>
      <c r="Q62" s="8"/>
      <c r="R62" s="8"/>
      <c r="S62" s="30"/>
      <c r="T62" s="30"/>
      <c r="U62" s="32"/>
      <c r="V62" s="32"/>
      <c r="W62" s="32"/>
      <c r="X62" s="32"/>
    </row>
    <row r="63" spans="1:24">
      <c r="A63" s="4" t="s">
        <v>18</v>
      </c>
      <c r="B63" s="5">
        <v>44655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27"/>
      <c r="N63" s="27"/>
      <c r="O63" s="44"/>
      <c r="P63" s="8"/>
      <c r="Q63" s="8"/>
      <c r="R63" s="8"/>
      <c r="S63" s="27"/>
      <c r="T63" s="27"/>
      <c r="U63" s="32"/>
      <c r="V63" s="32"/>
      <c r="W63" s="32"/>
      <c r="X63" s="32"/>
    </row>
    <row r="64" spans="1:24">
      <c r="A64" s="4" t="s">
        <v>12</v>
      </c>
      <c r="B64" s="5">
        <v>44656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7"/>
      <c r="N64" s="7"/>
      <c r="O64" s="43"/>
      <c r="P64" s="27"/>
      <c r="Q64" s="27"/>
      <c r="R64" s="27"/>
      <c r="S64" s="27"/>
      <c r="T64" s="27"/>
      <c r="U64" s="32"/>
      <c r="V64" s="32"/>
      <c r="W64" s="32"/>
      <c r="X64" s="32"/>
    </row>
    <row r="65" spans="1:24">
      <c r="A65" s="4" t="s">
        <v>13</v>
      </c>
      <c r="B65" s="5">
        <v>44657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7"/>
      <c r="N65" s="7"/>
      <c r="O65" s="43"/>
      <c r="P65" s="27"/>
      <c r="Q65" s="27"/>
      <c r="R65" s="27"/>
      <c r="S65" s="27"/>
      <c r="T65" s="27"/>
      <c r="U65" s="32"/>
      <c r="V65" s="32"/>
      <c r="W65" s="32"/>
      <c r="X65" s="32"/>
    </row>
    <row r="66" spans="1:24">
      <c r="A66" s="4" t="s">
        <v>14</v>
      </c>
      <c r="B66" s="5">
        <v>44658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7"/>
      <c r="N66" s="7"/>
      <c r="O66" s="43"/>
      <c r="P66" s="27"/>
      <c r="Q66" s="27"/>
      <c r="R66" s="27"/>
      <c r="S66" s="27"/>
      <c r="T66" s="27"/>
      <c r="U66" s="32"/>
      <c r="V66" s="32"/>
      <c r="W66" s="32"/>
      <c r="X66" s="32"/>
    </row>
    <row r="67" spans="1:24">
      <c r="A67" s="4" t="s">
        <v>15</v>
      </c>
      <c r="B67" s="5">
        <v>44659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7"/>
      <c r="N67" s="7"/>
      <c r="O67" s="43"/>
      <c r="P67" s="27"/>
      <c r="Q67" s="27"/>
      <c r="R67" s="27"/>
      <c r="S67" s="27"/>
      <c r="T67" s="27"/>
      <c r="U67" s="32"/>
      <c r="V67" s="32"/>
      <c r="W67" s="32"/>
      <c r="X67" s="32"/>
    </row>
    <row r="68" spans="1:24">
      <c r="A68" s="24" t="s">
        <v>16</v>
      </c>
      <c r="B68" s="25">
        <v>44660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7"/>
      <c r="N68" s="7"/>
      <c r="O68" s="43"/>
      <c r="P68" s="27"/>
      <c r="Q68" s="27"/>
      <c r="R68" s="27"/>
      <c r="S68" s="30"/>
      <c r="T68" s="30"/>
      <c r="U68" s="32"/>
      <c r="V68" s="32"/>
      <c r="W68" s="32"/>
      <c r="X68" s="32"/>
    </row>
    <row r="69" spans="1:24">
      <c r="A69" s="24" t="s">
        <v>17</v>
      </c>
      <c r="B69" s="25">
        <v>44661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7"/>
      <c r="N69" s="27"/>
      <c r="O69" s="44"/>
      <c r="P69" s="8"/>
      <c r="Q69" s="8"/>
      <c r="R69" s="8"/>
      <c r="S69" s="30"/>
      <c r="T69" s="30"/>
      <c r="U69" s="32"/>
      <c r="V69" s="32"/>
      <c r="W69" s="32"/>
      <c r="X69" s="32"/>
    </row>
    <row r="70" spans="1:24">
      <c r="A70" s="4" t="s">
        <v>18</v>
      </c>
      <c r="B70" s="5">
        <v>44662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27"/>
      <c r="N70" s="27"/>
      <c r="O70" s="44"/>
      <c r="P70" s="8"/>
      <c r="Q70" s="8"/>
      <c r="R70" s="8"/>
      <c r="S70" s="27"/>
      <c r="T70" s="27"/>
      <c r="U70" s="32"/>
      <c r="V70" s="32"/>
      <c r="W70" s="32"/>
      <c r="X70" s="32"/>
    </row>
    <row r="71" spans="1:24">
      <c r="A71" s="4" t="s">
        <v>12</v>
      </c>
      <c r="B71" s="5">
        <v>44663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7"/>
      <c r="N71" s="7"/>
      <c r="O71" s="43"/>
      <c r="P71" s="27"/>
      <c r="Q71" s="27"/>
      <c r="R71" s="27"/>
      <c r="S71" s="27"/>
      <c r="T71" s="27"/>
      <c r="U71" s="32"/>
      <c r="V71" s="32"/>
      <c r="W71" s="32"/>
      <c r="X71" s="32"/>
    </row>
    <row r="72" spans="1:24">
      <c r="A72" s="4" t="s">
        <v>13</v>
      </c>
      <c r="B72" s="5">
        <v>44664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7"/>
      <c r="N72" s="7"/>
      <c r="O72" s="43"/>
      <c r="P72" s="27"/>
      <c r="Q72" s="27"/>
      <c r="R72" s="27"/>
      <c r="S72" s="27"/>
      <c r="T72" s="27"/>
      <c r="U72" s="32"/>
      <c r="V72" s="32"/>
      <c r="W72" s="32"/>
      <c r="X72" s="32"/>
    </row>
    <row r="73" spans="1:24">
      <c r="A73" s="4" t="s">
        <v>14</v>
      </c>
      <c r="B73" s="5">
        <v>44665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7"/>
      <c r="N73" s="7"/>
      <c r="O73" s="43"/>
      <c r="P73" s="27"/>
      <c r="Q73" s="27"/>
      <c r="R73" s="27"/>
      <c r="S73" s="27"/>
      <c r="T73" s="27"/>
      <c r="U73" s="32"/>
      <c r="V73" s="32"/>
      <c r="W73" s="32"/>
      <c r="X73" s="32"/>
    </row>
    <row r="74" spans="1:24">
      <c r="A74" s="4" t="s">
        <v>15</v>
      </c>
      <c r="B74" s="5">
        <v>44666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7"/>
      <c r="N74" s="7"/>
      <c r="O74" s="43"/>
      <c r="P74" s="27"/>
      <c r="Q74" s="27"/>
      <c r="R74" s="27"/>
      <c r="S74" s="27"/>
      <c r="T74" s="27"/>
      <c r="U74" s="32"/>
      <c r="V74" s="32"/>
      <c r="W74" s="32"/>
      <c r="X74" s="32"/>
    </row>
    <row r="75" spans="1:24">
      <c r="A75" s="24" t="s">
        <v>16</v>
      </c>
      <c r="B75" s="25">
        <v>44667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7"/>
      <c r="N75" s="7"/>
      <c r="O75" s="43"/>
      <c r="P75" s="27"/>
      <c r="Q75" s="27"/>
      <c r="R75" s="27"/>
      <c r="S75" s="30"/>
      <c r="T75" s="30"/>
      <c r="U75" s="32"/>
      <c r="V75" s="32"/>
      <c r="W75" s="32"/>
      <c r="X75" s="32"/>
    </row>
    <row r="76" spans="1:24">
      <c r="A76" s="24" t="s">
        <v>17</v>
      </c>
      <c r="B76" s="25">
        <v>44668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7"/>
      <c r="N76" s="27"/>
      <c r="O76" s="44"/>
      <c r="P76" s="8"/>
      <c r="Q76" s="8"/>
      <c r="R76" s="8"/>
      <c r="S76" s="30"/>
      <c r="T76" s="30"/>
      <c r="U76" s="32"/>
      <c r="V76" s="32"/>
      <c r="W76" s="32"/>
      <c r="X76" s="32"/>
    </row>
    <row r="77" spans="1:24">
      <c r="A77" s="24" t="s">
        <v>18</v>
      </c>
      <c r="B77" s="28">
        <v>44669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7"/>
      <c r="N77" s="27"/>
      <c r="O77" s="44"/>
      <c r="P77" s="8"/>
      <c r="Q77" s="8"/>
      <c r="R77" s="8"/>
      <c r="S77" s="30"/>
      <c r="T77" s="30"/>
      <c r="U77" s="32"/>
      <c r="V77" s="32"/>
      <c r="W77" s="32"/>
      <c r="X77" s="32"/>
    </row>
    <row r="78" spans="1:24">
      <c r="A78" s="4" t="s">
        <v>12</v>
      </c>
      <c r="B78" s="5">
        <v>44670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7"/>
      <c r="N78" s="7"/>
      <c r="O78" s="43"/>
      <c r="P78" s="27"/>
      <c r="Q78" s="27"/>
      <c r="R78" s="27"/>
      <c r="S78" s="27"/>
      <c r="T78" s="27"/>
      <c r="U78" s="32"/>
      <c r="V78" s="32"/>
      <c r="W78" s="32"/>
      <c r="X78" s="32"/>
    </row>
    <row r="79" spans="1:24">
      <c r="A79" s="4" t="s">
        <v>13</v>
      </c>
      <c r="B79" s="5">
        <v>44671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7"/>
      <c r="N79" s="7"/>
      <c r="O79" s="43"/>
      <c r="P79" s="27"/>
      <c r="Q79" s="27"/>
      <c r="R79" s="27"/>
      <c r="S79" s="27"/>
      <c r="T79" s="27"/>
      <c r="U79" s="32"/>
      <c r="V79" s="32"/>
      <c r="W79" s="32"/>
      <c r="X79" s="32"/>
    </row>
    <row r="80" spans="1:24">
      <c r="A80" s="4" t="s">
        <v>14</v>
      </c>
      <c r="B80" s="5">
        <v>44672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7"/>
      <c r="N80" s="7"/>
      <c r="O80" s="43"/>
      <c r="P80" s="27"/>
      <c r="Q80" s="27"/>
      <c r="R80" s="27"/>
      <c r="S80" s="27"/>
      <c r="T80" s="27"/>
      <c r="U80" s="32"/>
      <c r="V80" s="32"/>
      <c r="W80" s="32"/>
      <c r="X80" s="32"/>
    </row>
    <row r="81" spans="1:24">
      <c r="A81" s="4" t="s">
        <v>15</v>
      </c>
      <c r="B81" s="5">
        <v>44673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7"/>
      <c r="N81" s="7"/>
      <c r="O81" s="43"/>
      <c r="P81" s="27"/>
      <c r="Q81" s="27"/>
      <c r="R81" s="27"/>
      <c r="S81" s="27"/>
      <c r="T81" s="27"/>
      <c r="U81" s="32"/>
      <c r="V81" s="32"/>
      <c r="W81" s="32"/>
      <c r="X81" s="32"/>
    </row>
    <row r="82" spans="1:24">
      <c r="A82" s="24" t="s">
        <v>16</v>
      </c>
      <c r="B82" s="25">
        <v>44674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7"/>
      <c r="N82" s="7"/>
      <c r="O82" s="43"/>
      <c r="P82" s="27"/>
      <c r="Q82" s="27"/>
      <c r="R82" s="27"/>
      <c r="S82" s="30"/>
      <c r="T82" s="30"/>
      <c r="U82" s="32"/>
      <c r="V82" s="32"/>
      <c r="W82" s="32"/>
      <c r="X82" s="32"/>
    </row>
    <row r="83" spans="1:24">
      <c r="A83" s="24" t="s">
        <v>17</v>
      </c>
      <c r="B83" s="25">
        <v>44675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7"/>
      <c r="N83" s="27"/>
      <c r="O83" s="44"/>
      <c r="P83" s="8"/>
      <c r="Q83" s="8"/>
      <c r="R83" s="8"/>
      <c r="S83" s="30"/>
      <c r="T83" s="30"/>
      <c r="U83" s="32"/>
      <c r="V83" s="32"/>
      <c r="W83" s="32"/>
      <c r="X83" s="32"/>
    </row>
    <row r="84" spans="1:24">
      <c r="A84" s="4" t="s">
        <v>18</v>
      </c>
      <c r="B84" s="5">
        <v>44676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27"/>
      <c r="N84" s="27"/>
      <c r="O84" s="44"/>
      <c r="P84" s="8"/>
      <c r="Q84" s="8"/>
      <c r="R84" s="8"/>
      <c r="S84" s="27"/>
      <c r="T84" s="27"/>
      <c r="U84" s="32"/>
      <c r="V84" s="32"/>
      <c r="W84" s="32"/>
      <c r="X84" s="32"/>
    </row>
    <row r="85" spans="1:24">
      <c r="A85" s="4" t="s">
        <v>12</v>
      </c>
      <c r="B85" s="5">
        <v>44677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7"/>
      <c r="N85" s="7"/>
      <c r="O85" s="43"/>
      <c r="P85" s="27"/>
      <c r="Q85" s="27"/>
      <c r="R85" s="27"/>
      <c r="S85" s="27"/>
      <c r="T85" s="27"/>
      <c r="U85" s="32"/>
      <c r="V85" s="32"/>
      <c r="W85" s="32"/>
      <c r="X85" s="32"/>
    </row>
    <row r="86" spans="1:24">
      <c r="A86" s="4" t="s">
        <v>13</v>
      </c>
      <c r="B86" s="5">
        <v>44678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7"/>
      <c r="N86" s="7"/>
      <c r="O86" s="43"/>
      <c r="P86" s="27"/>
      <c r="Q86" s="27"/>
      <c r="R86" s="27"/>
      <c r="S86" s="27"/>
      <c r="T86" s="27"/>
      <c r="U86" s="32"/>
      <c r="V86" s="32"/>
      <c r="W86" s="32"/>
      <c r="X86" s="32"/>
    </row>
    <row r="87" spans="1:24">
      <c r="A87" s="4" t="s">
        <v>14</v>
      </c>
      <c r="B87" s="5">
        <v>44679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7"/>
      <c r="N87" s="7"/>
      <c r="O87" s="43"/>
      <c r="P87" s="27"/>
      <c r="Q87" s="27"/>
      <c r="R87" s="27"/>
      <c r="S87" s="27"/>
      <c r="T87" s="27"/>
      <c r="U87" s="32"/>
      <c r="V87" s="32"/>
      <c r="W87" s="32"/>
      <c r="X87" s="32"/>
    </row>
    <row r="88" spans="1:24">
      <c r="A88" s="4" t="s">
        <v>15</v>
      </c>
      <c r="B88" s="5">
        <v>44680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7"/>
      <c r="N88" s="7"/>
      <c r="O88" s="43"/>
      <c r="P88" s="27"/>
      <c r="Q88" s="27"/>
      <c r="R88" s="27"/>
      <c r="S88" s="27"/>
      <c r="T88" s="27"/>
      <c r="U88" s="32"/>
      <c r="V88" s="32"/>
      <c r="W88" s="32"/>
      <c r="X88" s="32"/>
    </row>
    <row r="89" spans="1:24">
      <c r="A89" s="24" t="s">
        <v>16</v>
      </c>
      <c r="B89" s="25">
        <v>44681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7"/>
      <c r="N89" s="7"/>
      <c r="O89" s="43"/>
      <c r="P89" s="27"/>
      <c r="Q89" s="27"/>
      <c r="R89" s="27"/>
      <c r="S89" s="30"/>
      <c r="T89" s="30"/>
      <c r="U89" s="32"/>
      <c r="V89" s="32"/>
      <c r="W89" s="32"/>
      <c r="X89" s="32"/>
    </row>
    <row r="90" spans="1:24">
      <c r="A90" s="24" t="s">
        <v>17</v>
      </c>
      <c r="B90" s="25">
        <v>44682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7"/>
      <c r="N90" s="27"/>
      <c r="O90" s="44"/>
      <c r="P90" s="8"/>
      <c r="Q90" s="8"/>
      <c r="R90" s="8"/>
      <c r="S90" s="30"/>
      <c r="T90" s="30"/>
      <c r="U90" s="32"/>
      <c r="V90" s="32"/>
      <c r="W90" s="32"/>
      <c r="X90" s="32"/>
    </row>
    <row r="91" spans="1:24">
      <c r="M91" s="27"/>
      <c r="N91" s="27"/>
      <c r="O91" s="44"/>
      <c r="P91" s="8"/>
      <c r="Q91" s="8"/>
      <c r="R91" s="8"/>
    </row>
    <row r="92" spans="1:24">
      <c r="M92" s="7"/>
      <c r="N92" s="7"/>
      <c r="O92" s="43"/>
      <c r="P92" s="27"/>
      <c r="Q92" s="27"/>
      <c r="R92" s="27"/>
    </row>
    <row r="93" spans="1:24">
      <c r="M93" s="7"/>
      <c r="N93" s="7"/>
      <c r="O93" s="43"/>
      <c r="P93" s="27"/>
      <c r="Q93" s="27"/>
      <c r="R93" s="2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Calcul_TDT</vt:lpstr>
      <vt:lpstr>Plan_1erTrim</vt:lpstr>
      <vt:lpstr>Plan_2eTrim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Léo</dc:creator>
  <cp:lastModifiedBy>Léo</cp:lastModifiedBy>
  <dcterms:created xsi:type="dcterms:W3CDTF">2021-11-01T11:00:32Z</dcterms:created>
  <dcterms:modified xsi:type="dcterms:W3CDTF">2022-01-20T18:22:14Z</dcterms:modified>
</cp:coreProperties>
</file>